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0230"/>
  </bookViews>
  <sheets>
    <sheet name="2019г" sheetId="1" r:id="rId1"/>
  </sheets>
  <definedNames>
    <definedName name="Caption1" localSheetId="0">#REF!</definedName>
    <definedName name="Caption1">#REF!</definedName>
    <definedName name="Caption2">#REF!</definedName>
    <definedName name="DataInterval" localSheetId="0">#REF!</definedName>
    <definedName name="DataInterval">#REF!</definedName>
    <definedName name="ReportCaption" localSheetId="0">#REF!</definedName>
    <definedName name="ReportCaption">#REF!</definedName>
    <definedName name="ReportMainCaption" localSheetId="0">#REF!</definedName>
    <definedName name="ReportMainCaption">#REF!</definedName>
    <definedName name="_xlnm.Print_Titles" localSheetId="0">'2019г'!$3:$4</definedName>
    <definedName name="_xlnm.Print_Area" localSheetId="0">'2019г'!$A$1:$R$156</definedName>
  </definedNames>
  <calcPr calcId="125725"/>
</workbook>
</file>

<file path=xl/calcChain.xml><?xml version="1.0" encoding="utf-8"?>
<calcChain xmlns="http://schemas.openxmlformats.org/spreadsheetml/2006/main">
  <c r="D58" i="1"/>
  <c r="E40"/>
  <c r="E37"/>
  <c r="B15"/>
  <c r="E15" s="1"/>
  <c r="D87"/>
  <c r="D57"/>
  <c r="B56"/>
  <c r="E46"/>
  <c r="E53"/>
  <c r="E50"/>
  <c r="E44"/>
  <c r="B37" l="1"/>
  <c r="D18"/>
  <c r="I95"/>
  <c r="J95"/>
  <c r="D94"/>
  <c r="J18"/>
  <c r="I18"/>
  <c r="D69" l="1"/>
  <c r="J88" l="1"/>
  <c r="J110" s="1"/>
  <c r="I93"/>
  <c r="I92"/>
  <c r="I91"/>
  <c r="J91" s="1"/>
  <c r="I90"/>
  <c r="J90" s="1"/>
  <c r="I89"/>
  <c r="J89" s="1"/>
  <c r="I88"/>
  <c r="I110" s="1"/>
  <c r="I87"/>
  <c r="D91"/>
  <c r="E56"/>
  <c r="B57" s="1"/>
  <c r="B87" s="1"/>
  <c r="E14"/>
  <c r="E18" l="1"/>
  <c r="J9"/>
  <c r="I9"/>
  <c r="Q121"/>
  <c r="Q99"/>
  <c r="P91"/>
  <c r="P69" l="1"/>
  <c r="P99"/>
  <c r="P113"/>
  <c r="P121" s="1"/>
  <c r="O113"/>
  <c r="R90"/>
  <c r="P90"/>
  <c r="P112" s="1"/>
  <c r="R69"/>
  <c r="O69"/>
  <c r="J87"/>
  <c r="I112"/>
  <c r="J111"/>
  <c r="J112" l="1"/>
  <c r="O90"/>
  <c r="O112" s="1"/>
  <c r="O121" s="1"/>
  <c r="I111"/>
  <c r="J109"/>
  <c r="B86"/>
  <c r="D88" l="1"/>
  <c r="D110" s="1"/>
  <c r="O99"/>
  <c r="Q90"/>
  <c r="I109"/>
  <c r="E57"/>
  <c r="E58" l="1"/>
  <c r="B58"/>
  <c r="N91"/>
  <c r="Q69"/>
  <c r="Q112"/>
  <c r="B59" l="1"/>
  <c r="E59" s="1"/>
  <c r="C120"/>
  <c r="D32"/>
  <c r="J32"/>
  <c r="J98" s="1"/>
  <c r="J120" s="1"/>
  <c r="I32"/>
  <c r="I98" s="1"/>
  <c r="I120" s="1"/>
  <c r="D31"/>
  <c r="D29"/>
  <c r="D28"/>
  <c r="I26"/>
  <c r="D26"/>
  <c r="J26"/>
  <c r="B60" l="1"/>
  <c r="E60" s="1"/>
  <c r="B61" s="1"/>
  <c r="E61" s="1"/>
  <c r="B62" s="1"/>
  <c r="E62" s="1"/>
  <c r="C98"/>
  <c r="J25"/>
  <c r="I25"/>
  <c r="D23"/>
  <c r="D33" s="1"/>
  <c r="B20"/>
  <c r="B21" s="1"/>
  <c r="J118"/>
  <c r="I118"/>
  <c r="J117"/>
  <c r="I117"/>
  <c r="J115"/>
  <c r="I115"/>
  <c r="J28"/>
  <c r="J94" s="1"/>
  <c r="J116" s="1"/>
  <c r="I28"/>
  <c r="I94" s="1"/>
  <c r="B63" l="1"/>
  <c r="E63" s="1"/>
  <c r="I116"/>
  <c r="J31"/>
  <c r="J22"/>
  <c r="I22"/>
  <c r="B64" l="1"/>
  <c r="E64" s="1"/>
  <c r="J97"/>
  <c r="J119" s="1"/>
  <c r="I31"/>
  <c r="I97" s="1"/>
  <c r="I119" l="1"/>
  <c r="I99"/>
  <c r="B65"/>
  <c r="E65" s="1"/>
  <c r="B66" s="1"/>
  <c r="E66" s="1"/>
  <c r="B67" s="1"/>
  <c r="E67" s="1"/>
  <c r="C33"/>
  <c r="E69" l="1"/>
  <c r="B68"/>
  <c r="E68" s="1"/>
  <c r="I33"/>
  <c r="J33"/>
  <c r="D92"/>
  <c r="D114" s="1"/>
  <c r="C92"/>
  <c r="C114" s="1"/>
  <c r="C91"/>
  <c r="J113" l="1"/>
  <c r="I113" l="1"/>
  <c r="E22"/>
  <c r="E21"/>
  <c r="B22" s="1"/>
  <c r="B23" l="1"/>
  <c r="E23" s="1"/>
  <c r="B24" s="1"/>
  <c r="E24" s="1"/>
  <c r="J69"/>
  <c r="I69"/>
  <c r="J92" l="1"/>
  <c r="J114" s="1"/>
  <c r="D89"/>
  <c r="C89"/>
  <c r="C111" s="1"/>
  <c r="D98"/>
  <c r="D97"/>
  <c r="D119" s="1"/>
  <c r="C97"/>
  <c r="C119" s="1"/>
  <c r="D96"/>
  <c r="D118" s="1"/>
  <c r="C96"/>
  <c r="C118" s="1"/>
  <c r="D95"/>
  <c r="D117" s="1"/>
  <c r="C95"/>
  <c r="D116"/>
  <c r="C94"/>
  <c r="C116" s="1"/>
  <c r="D93"/>
  <c r="D115" s="1"/>
  <c r="D113"/>
  <c r="C113"/>
  <c r="D90"/>
  <c r="D112" s="1"/>
  <c r="C90"/>
  <c r="C112" s="1"/>
  <c r="C88"/>
  <c r="D109"/>
  <c r="L121"/>
  <c r="K121"/>
  <c r="F121"/>
  <c r="L99"/>
  <c r="K99"/>
  <c r="F99"/>
  <c r="L69"/>
  <c r="K69"/>
  <c r="F69"/>
  <c r="R109"/>
  <c r="R121" s="1"/>
  <c r="Q109"/>
  <c r="P109"/>
  <c r="O109"/>
  <c r="N109"/>
  <c r="N108"/>
  <c r="H108"/>
  <c r="R33"/>
  <c r="Q33"/>
  <c r="P33"/>
  <c r="O33"/>
  <c r="L33"/>
  <c r="K33"/>
  <c r="F33"/>
  <c r="R87"/>
  <c r="R99" s="1"/>
  <c r="Q87"/>
  <c r="P87"/>
  <c r="O87"/>
  <c r="N87"/>
  <c r="G87"/>
  <c r="N86"/>
  <c r="H86"/>
  <c r="G86"/>
  <c r="D120" l="1"/>
  <c r="D99"/>
  <c r="I114"/>
  <c r="I121" s="1"/>
  <c r="C110"/>
  <c r="B25"/>
  <c r="C87"/>
  <c r="C109" s="1"/>
  <c r="C69"/>
  <c r="J121"/>
  <c r="J99"/>
  <c r="C117"/>
  <c r="C93"/>
  <c r="D111"/>
  <c r="D121" l="1"/>
  <c r="B108"/>
  <c r="E108" s="1"/>
  <c r="E86"/>
  <c r="E87" s="1"/>
  <c r="E25"/>
  <c r="C99"/>
  <c r="C115"/>
  <c r="C121" s="1"/>
  <c r="B109" l="1"/>
  <c r="E99"/>
  <c r="E121" s="1"/>
  <c r="B88"/>
  <c r="E109"/>
  <c r="B26"/>
  <c r="E88" l="1"/>
  <c r="B89" s="1"/>
  <c r="B110"/>
  <c r="B92"/>
  <c r="E26"/>
  <c r="E110" l="1"/>
  <c r="B114"/>
  <c r="E92"/>
  <c r="B27"/>
  <c r="B111" l="1"/>
  <c r="E89"/>
  <c r="B93"/>
  <c r="E27"/>
  <c r="E114"/>
  <c r="B90" l="1"/>
  <c r="E90" s="1"/>
  <c r="E111"/>
  <c r="B115"/>
  <c r="E93"/>
  <c r="B28"/>
  <c r="B91" l="1"/>
  <c r="E91" s="1"/>
  <c r="E113" s="1"/>
  <c r="E112"/>
  <c r="B113" s="1"/>
  <c r="B112"/>
  <c r="E115"/>
  <c r="B94"/>
  <c r="E28"/>
  <c r="B116" l="1"/>
  <c r="E94"/>
  <c r="B29"/>
  <c r="B95" l="1"/>
  <c r="E29"/>
  <c r="E116"/>
  <c r="B117" l="1"/>
  <c r="E95"/>
  <c r="E117" s="1"/>
  <c r="B30"/>
  <c r="E30" s="1"/>
  <c r="B31" s="1"/>
  <c r="E31" s="1"/>
  <c r="B32" s="1"/>
  <c r="E32" s="1"/>
  <c r="E33" s="1"/>
  <c r="B96" l="1"/>
  <c r="B118" l="1"/>
  <c r="E96"/>
  <c r="E118" s="1"/>
  <c r="B98" l="1"/>
  <c r="E98" s="1"/>
  <c r="B97"/>
  <c r="B119" l="1"/>
  <c r="E97"/>
  <c r="E119" s="1"/>
  <c r="B120"/>
  <c r="E120" l="1"/>
</calcChain>
</file>

<file path=xl/sharedStrings.xml><?xml version="1.0" encoding="utf-8"?>
<sst xmlns="http://schemas.openxmlformats.org/spreadsheetml/2006/main" count="208" uniqueCount="48">
  <si>
    <t xml:space="preserve">Дата </t>
  </si>
  <si>
    <t>Сумма основного долга</t>
  </si>
  <si>
    <t xml:space="preserve">                                       Проценты за пользование кредитом</t>
  </si>
  <si>
    <t>Пени, штрафы за пользование кредитом</t>
  </si>
  <si>
    <t>Остаток на начало месяца</t>
  </si>
  <si>
    <t>Получено</t>
  </si>
  <si>
    <t>Погашено</t>
  </si>
  <si>
    <t>Остаток на конец месяца</t>
  </si>
  <si>
    <t>Курсовая                                                                                                                                       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</si>
  <si>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</si>
  <si>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</si>
  <si>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</si>
  <si>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</si>
  <si>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</si>
  <si>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</si>
  <si>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Итого:</t>
  </si>
  <si>
    <t>X</t>
  </si>
  <si>
    <t>II.Бюджетные кредиты</t>
  </si>
  <si>
    <t/>
  </si>
  <si>
    <t>июль</t>
  </si>
  <si>
    <t xml:space="preserve"> III.Ценные бумаги </t>
  </si>
  <si>
    <t>Итого по ценным бумагам</t>
  </si>
  <si>
    <t xml:space="preserve"> IV .В С Е Г О   П Р Я М О Й   Д О Л Г (МО) :</t>
  </si>
  <si>
    <t>Всего :</t>
  </si>
  <si>
    <t xml:space="preserve"> V. Гарантии</t>
  </si>
  <si>
    <t xml:space="preserve">VI. Всего Муниципальный долг (МО): </t>
  </si>
  <si>
    <t>ВСЕГО БЮДЖЕТНЫЕ КРЕДИТЫ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</si>
  <si>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</si>
  <si>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</si>
  <si>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</si>
  <si>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</si>
  <si>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</si>
  <si>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</si>
  <si>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</si>
  <si>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</si>
  <si>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</si>
  <si>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</si>
  <si>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</si>
  <si>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Дегтева Наталья Александровна</t>
  </si>
  <si>
    <t>Начальник Управления финансов и экономики администрации городского поселения Ростов</t>
  </si>
  <si>
    <t>2</t>
  </si>
  <si>
    <t>Договор  №02-2-08/18-04 от 08.05.2018 Кредитор: Департамент финансов Ярославской области Дата погашения: 06.05.2021г. Вид обеспечения: без обеспечения</t>
  </si>
  <si>
    <t>Договор  №02-2-08/18-19 от 01.10.2018 Кредитор: Департамент финансов Ярославской области Дата погашения: 30.09.2021г. Вид обеспечения: без обеспечения</t>
  </si>
  <si>
    <t>20.01.20120</t>
  </si>
  <si>
    <t>Договор  №02-2-08/19-07 от 27.12.2019 Кредитор: Департамент финансов Ярославской области Дата погашения: 25.12.2020г. Вид обеспечения: без обеспечения</t>
  </si>
  <si>
    <t>1</t>
  </si>
  <si>
    <t>Договор  №02-2-08/19-28 от 17.12.2019 Кредитор: Департамент финансов Ярославской области Дата погашения: 16.12.2020г. Вид обеспечения: без обеспечения</t>
  </si>
  <si>
    <t>ДОЛГОВАЯ КНИГА ГОРОДСКОГО ПОСЕЛЕНИЯ РОСТОВ НА 01.03.2020г.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</si>
</sst>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0"/>
  </numFmts>
  <fonts count="26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1"/>
      <name val="Arial"/>
      <family val="2"/>
      <charset val="204"/>
    </font>
    <font>
      <b/>
      <sz val="8"/>
      <name val="Arial"/>
      <family val="2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52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3" fillId="9" borderId="0" applyNumberFormat="0" applyBorder="0" applyAlignment="0" applyProtection="0"/>
    <xf numFmtId="0" fontId="12" fillId="0" borderId="6" applyNumberFormat="0" applyFill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10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4" fillId="8" borderId="5" applyNumberFormat="0" applyFont="0" applyAlignment="0" applyProtection="0"/>
    <xf numFmtId="0" fontId="5" fillId="4" borderId="0" applyNumberFormat="0" applyBorder="0" applyAlignment="0" applyProtection="0"/>
    <xf numFmtId="0" fontId="9" fillId="7" borderId="4" applyNumberFormat="0" applyAlignment="0" applyProtection="0"/>
    <xf numFmtId="164" fontId="14" fillId="0" borderId="0" applyFont="0" applyFill="0" applyBorder="0" applyAlignment="0" applyProtection="0"/>
  </cellStyleXfs>
  <cellXfs count="149">
    <xf numFmtId="0" fontId="0" fillId="0" borderId="0" xfId="0"/>
    <xf numFmtId="0" fontId="17" fillId="0" borderId="13" xfId="0" applyNumberFormat="1" applyFont="1" applyFill="1" applyBorder="1" applyAlignment="1" applyProtection="1">
      <alignment horizontal="center" wrapText="1"/>
      <protection hidden="1"/>
    </xf>
    <xf numFmtId="0" fontId="17" fillId="0" borderId="0" xfId="0" applyNumberFormat="1" applyFont="1" applyFill="1" applyBorder="1" applyAlignment="1" applyProtection="1">
      <alignment horizontal="center" wrapText="1"/>
      <protection hidden="1"/>
    </xf>
    <xf numFmtId="0" fontId="17" fillId="0" borderId="8" xfId="0" applyNumberFormat="1" applyFont="1" applyFill="1" applyBorder="1" applyAlignment="1" applyProtection="1">
      <alignment horizontal="center" wrapText="1"/>
      <protection hidden="1"/>
    </xf>
    <xf numFmtId="0" fontId="17" fillId="0" borderId="14" xfId="0" applyNumberFormat="1" applyFont="1" applyFill="1" applyBorder="1" applyAlignment="1" applyProtection="1">
      <alignment horizontal="center" wrapText="1"/>
      <protection hidden="1"/>
    </xf>
    <xf numFmtId="0" fontId="17" fillId="0" borderId="15" xfId="0" applyNumberFormat="1" applyFont="1" applyFill="1" applyBorder="1" applyAlignment="1" applyProtection="1">
      <alignment horizontal="center" wrapText="1"/>
      <protection hidden="1"/>
    </xf>
    <xf numFmtId="0" fontId="17" fillId="0" borderId="13" xfId="0" applyNumberFormat="1" applyFont="1" applyFill="1" applyBorder="1" applyAlignment="1" applyProtection="1">
      <alignment wrapText="1"/>
      <protection hidden="1"/>
    </xf>
    <xf numFmtId="4" fontId="19" fillId="0" borderId="8" xfId="0" applyNumberFormat="1" applyFont="1" applyFill="1" applyBorder="1" applyAlignment="1" applyProtection="1">
      <alignment wrapText="1"/>
      <protection hidden="1"/>
    </xf>
    <xf numFmtId="0" fontId="19" fillId="0" borderId="13" xfId="0" applyNumberFormat="1" applyFont="1" applyFill="1" applyBorder="1" applyAlignment="1" applyProtection="1">
      <protection hidden="1"/>
    </xf>
    <xf numFmtId="4" fontId="19" fillId="0" borderId="13" xfId="0" applyNumberFormat="1" applyFont="1" applyFill="1" applyBorder="1" applyAlignment="1" applyProtection="1">
      <alignment wrapText="1"/>
      <protection hidden="1"/>
    </xf>
    <xf numFmtId="4" fontId="20" fillId="0" borderId="17" xfId="0" applyNumberFormat="1" applyFont="1" applyFill="1" applyBorder="1" applyAlignment="1" applyProtection="1">
      <alignment wrapText="1"/>
      <protection hidden="1"/>
    </xf>
    <xf numFmtId="14" fontId="17" fillId="0" borderId="18" xfId="0" applyNumberFormat="1" applyFont="1" applyFill="1" applyBorder="1" applyAlignment="1" applyProtection="1">
      <alignment wrapText="1"/>
      <protection hidden="1"/>
    </xf>
    <xf numFmtId="0" fontId="16" fillId="0" borderId="9" xfId="0" applyFont="1" applyBorder="1"/>
    <xf numFmtId="0" fontId="16" fillId="0" borderId="13" xfId="0" applyFont="1" applyBorder="1" applyAlignment="1">
      <alignment horizontal="center"/>
    </xf>
    <xf numFmtId="4" fontId="17" fillId="0" borderId="13" xfId="0" applyNumberFormat="1" applyFont="1" applyFill="1" applyBorder="1" applyAlignment="1" applyProtection="1">
      <alignment wrapText="1"/>
      <protection hidden="1"/>
    </xf>
    <xf numFmtId="0" fontId="17" fillId="0" borderId="13" xfId="0" applyFont="1" applyBorder="1" applyAlignment="1">
      <alignment horizontal="center"/>
    </xf>
    <xf numFmtId="4" fontId="17" fillId="0" borderId="13" xfId="0" applyNumberFormat="1" applyFont="1" applyFill="1" applyBorder="1" applyAlignment="1" applyProtection="1">
      <protection hidden="1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7" fillId="0" borderId="0" xfId="0" applyNumberFormat="1" applyFont="1" applyFill="1" applyBorder="1" applyAlignment="1" applyProtection="1">
      <alignment wrapText="1"/>
      <protection hidden="1"/>
    </xf>
    <xf numFmtId="0" fontId="17" fillId="0" borderId="0" xfId="0" applyNumberFormat="1" applyFont="1" applyFill="1" applyBorder="1" applyAlignment="1" applyProtection="1">
      <alignment wrapText="1"/>
      <protection hidden="1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Fill="1" applyBorder="1" applyAlignment="1" applyProtection="1">
      <protection hidden="1"/>
    </xf>
    <xf numFmtId="0" fontId="15" fillId="0" borderId="0" xfId="0" applyFont="1"/>
    <xf numFmtId="0" fontId="0" fillId="0" borderId="0" xfId="0" applyBorder="1"/>
    <xf numFmtId="0" fontId="0" fillId="0" borderId="0" xfId="0" applyNumberFormat="1"/>
    <xf numFmtId="4" fontId="19" fillId="0" borderId="16" xfId="0" applyNumberFormat="1" applyFont="1" applyFill="1" applyBorder="1" applyAlignment="1" applyProtection="1">
      <alignment wrapText="1"/>
      <protection hidden="1"/>
    </xf>
    <xf numFmtId="49" fontId="19" fillId="0" borderId="13" xfId="0" applyNumberFormat="1" applyFont="1" applyFill="1" applyBorder="1" applyAlignment="1" applyProtection="1">
      <alignment horizontal="right" wrapText="1"/>
      <protection hidden="1"/>
    </xf>
    <xf numFmtId="4" fontId="19" fillId="0" borderId="12" xfId="0" applyNumberFormat="1" applyFont="1" applyFill="1" applyBorder="1" applyAlignment="1" applyProtection="1">
      <alignment wrapText="1"/>
      <protection hidden="1"/>
    </xf>
    <xf numFmtId="49" fontId="19" fillId="0" borderId="12" xfId="0" applyNumberFormat="1" applyFont="1" applyFill="1" applyBorder="1" applyAlignment="1" applyProtection="1">
      <alignment horizontal="right" wrapText="1"/>
      <protection hidden="1"/>
    </xf>
    <xf numFmtId="0" fontId="16" fillId="0" borderId="18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/>
    <xf numFmtId="0" fontId="17" fillId="0" borderId="19" xfId="0" applyNumberFormat="1" applyFont="1" applyFill="1" applyBorder="1" applyAlignment="1" applyProtection="1">
      <alignment wrapText="1"/>
      <protection hidden="1"/>
    </xf>
    <xf numFmtId="0" fontId="19" fillId="0" borderId="8" xfId="0" applyNumberFormat="1" applyFont="1" applyFill="1" applyBorder="1" applyAlignment="1" applyProtection="1">
      <protection hidden="1"/>
    </xf>
    <xf numFmtId="4" fontId="19" fillId="0" borderId="8" xfId="0" applyNumberFormat="1" applyFont="1" applyFill="1" applyBorder="1" applyAlignment="1" applyProtection="1">
      <protection hidden="1"/>
    </xf>
    <xf numFmtId="4" fontId="19" fillId="0" borderId="16" xfId="0" applyNumberFormat="1" applyFont="1" applyFill="1" applyBorder="1" applyAlignment="1" applyProtection="1">
      <protection hidden="1"/>
    </xf>
    <xf numFmtId="0" fontId="17" fillId="0" borderId="9" xfId="0" applyNumberFormat="1" applyFont="1" applyFill="1" applyBorder="1" applyAlignment="1" applyProtection="1">
      <alignment wrapText="1"/>
      <protection hidden="1"/>
    </xf>
    <xf numFmtId="0" fontId="16" fillId="0" borderId="13" xfId="0" applyFont="1" applyBorder="1"/>
    <xf numFmtId="4" fontId="22" fillId="0" borderId="13" xfId="0" applyNumberFormat="1" applyFont="1" applyFill="1" applyBorder="1" applyAlignment="1" applyProtection="1">
      <alignment wrapText="1"/>
      <protection hidden="1"/>
    </xf>
    <xf numFmtId="2" fontId="19" fillId="0" borderId="13" xfId="0" applyNumberFormat="1" applyFont="1" applyFill="1" applyBorder="1" applyAlignment="1" applyProtection="1">
      <alignment wrapText="1"/>
      <protection hidden="1"/>
    </xf>
    <xf numFmtId="0" fontId="17" fillId="0" borderId="13" xfId="0" applyFont="1" applyBorder="1"/>
    <xf numFmtId="0" fontId="17" fillId="0" borderId="0" xfId="0" applyFont="1" applyBorder="1"/>
    <xf numFmtId="4" fontId="22" fillId="0" borderId="0" xfId="0" applyNumberFormat="1" applyFont="1" applyFill="1" applyBorder="1" applyAlignment="1" applyProtection="1">
      <alignment wrapText="1"/>
      <protection hidden="1"/>
    </xf>
    <xf numFmtId="4" fontId="19" fillId="0" borderId="0" xfId="0" applyNumberFormat="1" applyFont="1" applyFill="1" applyBorder="1" applyAlignment="1" applyProtection="1">
      <alignment wrapText="1"/>
      <protection hidden="1"/>
    </xf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/>
    <xf numFmtId="2" fontId="17" fillId="0" borderId="1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7" fillId="0" borderId="18" xfId="15" applyFont="1" applyFill="1" applyBorder="1" applyAlignment="1" applyProtection="1">
      <alignment wrapText="1"/>
      <protection hidden="1"/>
    </xf>
    <xf numFmtId="164" fontId="0" fillId="0" borderId="0" xfId="15" applyFont="1"/>
    <xf numFmtId="0" fontId="0" fillId="0" borderId="0" xfId="0"/>
    <xf numFmtId="165" fontId="17" fillId="0" borderId="13" xfId="0" applyNumberFormat="1" applyFont="1" applyFill="1" applyBorder="1" applyAlignment="1" applyProtection="1">
      <alignment wrapText="1"/>
      <protection hidden="1"/>
    </xf>
    <xf numFmtId="0" fontId="0" fillId="0" borderId="0" xfId="0"/>
    <xf numFmtId="0" fontId="23" fillId="0" borderId="0" xfId="0" applyFont="1"/>
    <xf numFmtId="4" fontId="19" fillId="0" borderId="20" xfId="0" applyNumberFormat="1" applyFont="1" applyFill="1" applyBorder="1" applyAlignment="1" applyProtection="1">
      <alignment wrapText="1"/>
      <protection hidden="1"/>
    </xf>
    <xf numFmtId="49" fontId="19" fillId="0" borderId="20" xfId="0" applyNumberFormat="1" applyFont="1" applyFill="1" applyBorder="1" applyAlignment="1" applyProtection="1">
      <alignment horizontal="right" wrapText="1"/>
      <protection hidden="1"/>
    </xf>
    <xf numFmtId="14" fontId="17" fillId="0" borderId="21" xfId="0" applyNumberFormat="1" applyFont="1" applyFill="1" applyBorder="1" applyAlignment="1" applyProtection="1">
      <alignment wrapText="1"/>
      <protection hidden="1"/>
    </xf>
    <xf numFmtId="4" fontId="19" fillId="0" borderId="22" xfId="0" applyNumberFormat="1" applyFont="1" applyFill="1" applyBorder="1" applyAlignment="1" applyProtection="1">
      <alignment wrapText="1"/>
      <protection hidden="1"/>
    </xf>
    <xf numFmtId="164" fontId="17" fillId="0" borderId="21" xfId="15" applyFont="1" applyFill="1" applyBorder="1" applyAlignment="1" applyProtection="1">
      <alignment wrapText="1"/>
      <protection hidden="1"/>
    </xf>
    <xf numFmtId="14" fontId="17" fillId="0" borderId="23" xfId="0" applyNumberFormat="1" applyFont="1" applyFill="1" applyBorder="1" applyAlignment="1" applyProtection="1">
      <alignment wrapText="1"/>
      <protection hidden="1"/>
    </xf>
    <xf numFmtId="4" fontId="19" fillId="0" borderId="24" xfId="0" applyNumberFormat="1" applyFont="1" applyFill="1" applyBorder="1" applyAlignment="1" applyProtection="1">
      <alignment wrapText="1"/>
      <protection hidden="1"/>
    </xf>
    <xf numFmtId="49" fontId="19" fillId="0" borderId="24" xfId="0" applyNumberFormat="1" applyFont="1" applyFill="1" applyBorder="1" applyAlignment="1" applyProtection="1">
      <alignment horizontal="right" wrapText="1"/>
      <protection hidden="1"/>
    </xf>
    <xf numFmtId="4" fontId="19" fillId="0" borderId="25" xfId="0" applyNumberFormat="1" applyFont="1" applyFill="1" applyBorder="1" applyAlignment="1" applyProtection="1">
      <alignment wrapText="1"/>
      <protection hidden="1"/>
    </xf>
    <xf numFmtId="0" fontId="17" fillId="0" borderId="26" xfId="0" applyNumberFormat="1" applyFont="1" applyFill="1" applyBorder="1" applyAlignment="1" applyProtection="1">
      <alignment wrapText="1"/>
      <protection hidden="1"/>
    </xf>
    <xf numFmtId="4" fontId="19" fillId="0" borderId="27" xfId="0" applyNumberFormat="1" applyFont="1" applyFill="1" applyBorder="1" applyAlignment="1" applyProtection="1">
      <alignment wrapText="1"/>
      <protection hidden="1"/>
    </xf>
    <xf numFmtId="49" fontId="19" fillId="0" borderId="27" xfId="0" applyNumberFormat="1" applyFont="1" applyFill="1" applyBorder="1" applyAlignment="1" applyProtection="1">
      <alignment horizontal="right" wrapText="1"/>
      <protection hidden="1"/>
    </xf>
    <xf numFmtId="4" fontId="19" fillId="0" borderId="28" xfId="0" applyNumberFormat="1" applyFont="1" applyFill="1" applyBorder="1" applyAlignment="1" applyProtection="1">
      <alignment wrapText="1"/>
      <protection hidden="1"/>
    </xf>
    <xf numFmtId="14" fontId="17" fillId="0" borderId="29" xfId="0" applyNumberFormat="1" applyFont="1" applyFill="1" applyBorder="1" applyAlignment="1" applyProtection="1">
      <alignment wrapText="1"/>
      <protection hidden="1"/>
    </xf>
    <xf numFmtId="4" fontId="19" fillId="0" borderId="30" xfId="0" applyNumberFormat="1" applyFont="1" applyFill="1" applyBorder="1" applyAlignment="1" applyProtection="1">
      <alignment wrapText="1"/>
      <protection hidden="1"/>
    </xf>
    <xf numFmtId="49" fontId="19" fillId="0" borderId="30" xfId="0" applyNumberFormat="1" applyFont="1" applyFill="1" applyBorder="1" applyAlignment="1" applyProtection="1">
      <alignment horizontal="right" wrapText="1"/>
      <protection hidden="1"/>
    </xf>
    <xf numFmtId="4" fontId="19" fillId="0" borderId="31" xfId="0" applyNumberFormat="1" applyFont="1" applyFill="1" applyBorder="1" applyAlignment="1" applyProtection="1">
      <alignment wrapText="1"/>
      <protection hidden="1"/>
    </xf>
    <xf numFmtId="0" fontId="16" fillId="0" borderId="26" xfId="0" applyFont="1" applyBorder="1"/>
    <xf numFmtId="0" fontId="16" fillId="0" borderId="27" xfId="0" applyFont="1" applyBorder="1" applyAlignment="1">
      <alignment horizontal="center"/>
    </xf>
    <xf numFmtId="4" fontId="17" fillId="0" borderId="27" xfId="0" applyNumberFormat="1" applyFont="1" applyFill="1" applyBorder="1" applyAlignment="1" applyProtection="1">
      <alignment wrapText="1"/>
      <protection hidden="1"/>
    </xf>
    <xf numFmtId="2" fontId="17" fillId="0" borderId="27" xfId="0" applyNumberFormat="1" applyFont="1" applyBorder="1" applyAlignment="1">
      <alignment horizontal="center"/>
    </xf>
    <xf numFmtId="165" fontId="17" fillId="0" borderId="27" xfId="0" applyNumberFormat="1" applyFont="1" applyFill="1" applyBorder="1" applyAlignment="1" applyProtection="1">
      <alignment wrapText="1"/>
      <protection hidden="1"/>
    </xf>
    <xf numFmtId="2" fontId="17" fillId="0" borderId="13" xfId="0" applyNumberFormat="1" applyFont="1" applyBorder="1" applyAlignment="1">
      <alignment horizontal="right"/>
    </xf>
    <xf numFmtId="49" fontId="19" fillId="0" borderId="0" xfId="0" applyNumberFormat="1" applyFont="1" applyFill="1" applyBorder="1" applyAlignment="1" applyProtection="1">
      <alignment horizontal="right" wrapText="1"/>
      <protection hidden="1"/>
    </xf>
    <xf numFmtId="0" fontId="15" fillId="0" borderId="0" xfId="0" applyFont="1" applyFill="1"/>
    <xf numFmtId="4" fontId="19" fillId="0" borderId="10" xfId="0" applyNumberFormat="1" applyFont="1" applyFill="1" applyBorder="1" applyAlignment="1" applyProtection="1">
      <alignment wrapText="1"/>
      <protection hidden="1"/>
    </xf>
    <xf numFmtId="0" fontId="0" fillId="0" borderId="0" xfId="0"/>
    <xf numFmtId="0" fontId="18" fillId="0" borderId="0" xfId="0" applyFont="1" applyBorder="1" applyAlignment="1"/>
    <xf numFmtId="0" fontId="0" fillId="0" borderId="0" xfId="0" applyBorder="1" applyAlignment="1"/>
    <xf numFmtId="0" fontId="0" fillId="0" borderId="0" xfId="0"/>
    <xf numFmtId="0" fontId="17" fillId="0" borderId="8" xfId="0" applyNumberFormat="1" applyFont="1" applyFill="1" applyBorder="1" applyAlignment="1" applyProtection="1">
      <alignment horizontal="center"/>
      <protection hidden="1"/>
    </xf>
    <xf numFmtId="3" fontId="17" fillId="0" borderId="8" xfId="0" applyNumberFormat="1" applyFont="1" applyFill="1" applyBorder="1" applyAlignment="1" applyProtection="1">
      <alignment horizontal="center"/>
      <protection hidden="1"/>
    </xf>
    <xf numFmtId="3" fontId="18" fillId="0" borderId="20" xfId="0" applyNumberFormat="1" applyFont="1" applyFill="1" applyBorder="1" applyAlignment="1" applyProtection="1">
      <alignment horizontal="center"/>
      <protection hidden="1"/>
    </xf>
    <xf numFmtId="3" fontId="17" fillId="0" borderId="20" xfId="0" applyNumberFormat="1" applyFont="1" applyFill="1" applyBorder="1" applyAlignment="1" applyProtection="1">
      <alignment horizontal="center"/>
      <protection hidden="1"/>
    </xf>
    <xf numFmtId="0" fontId="17" fillId="0" borderId="20" xfId="0" applyNumberFormat="1" applyFont="1" applyFill="1" applyBorder="1" applyAlignment="1" applyProtection="1">
      <alignment horizontal="center"/>
      <protection hidden="1"/>
    </xf>
    <xf numFmtId="4" fontId="0" fillId="0" borderId="0" xfId="0" applyNumberFormat="1"/>
    <xf numFmtId="0" fontId="0" fillId="0" borderId="0" xfId="0"/>
    <xf numFmtId="2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wrapText="1"/>
      <protection hidden="1"/>
    </xf>
    <xf numFmtId="0" fontId="17" fillId="0" borderId="33" xfId="0" applyNumberFormat="1" applyFont="1" applyFill="1" applyBorder="1" applyAlignment="1" applyProtection="1">
      <alignment wrapText="1"/>
      <protection hidden="1"/>
    </xf>
    <xf numFmtId="4" fontId="19" fillId="0" borderId="34" xfId="0" applyNumberFormat="1" applyFont="1" applyFill="1" applyBorder="1" applyAlignment="1" applyProtection="1">
      <alignment wrapText="1"/>
      <protection hidden="1"/>
    </xf>
    <xf numFmtId="49" fontId="19" fillId="0" borderId="34" xfId="0" applyNumberFormat="1" applyFont="1" applyFill="1" applyBorder="1" applyAlignment="1" applyProtection="1">
      <alignment horizontal="right" wrapText="1"/>
      <protection hidden="1"/>
    </xf>
    <xf numFmtId="4" fontId="19" fillId="0" borderId="34" xfId="0" applyNumberFormat="1" applyFont="1" applyFill="1" applyBorder="1" applyAlignment="1" applyProtection="1">
      <protection hidden="1"/>
    </xf>
    <xf numFmtId="4" fontId="19" fillId="0" borderId="35" xfId="0" applyNumberFormat="1" applyFont="1" applyFill="1" applyBorder="1" applyAlignment="1" applyProtection="1">
      <protection hidden="1"/>
    </xf>
    <xf numFmtId="14" fontId="17" fillId="0" borderId="26" xfId="0" applyNumberFormat="1" applyFont="1" applyFill="1" applyBorder="1" applyAlignment="1" applyProtection="1">
      <alignment wrapText="1"/>
      <protection hidden="1"/>
    </xf>
    <xf numFmtId="4" fontId="19" fillId="0" borderId="27" xfId="0" applyNumberFormat="1" applyFont="1" applyFill="1" applyBorder="1" applyAlignment="1" applyProtection="1">
      <protection hidden="1"/>
    </xf>
    <xf numFmtId="4" fontId="19" fillId="0" borderId="28" xfId="0" applyNumberFormat="1" applyFont="1" applyFill="1" applyBorder="1" applyAlignment="1" applyProtection="1">
      <protection hidden="1"/>
    </xf>
    <xf numFmtId="0" fontId="0" fillId="0" borderId="0" xfId="0"/>
    <xf numFmtId="0" fontId="0" fillId="0" borderId="0" xfId="0"/>
    <xf numFmtId="14" fontId="17" fillId="0" borderId="36" xfId="0" applyNumberFormat="1" applyFont="1" applyFill="1" applyBorder="1" applyAlignment="1" applyProtection="1">
      <alignment wrapText="1"/>
      <protection hidden="1"/>
    </xf>
    <xf numFmtId="4" fontId="19" fillId="0" borderId="37" xfId="0" applyNumberFormat="1" applyFont="1" applyFill="1" applyBorder="1" applyAlignment="1" applyProtection="1">
      <alignment wrapText="1"/>
      <protection hidden="1"/>
    </xf>
    <xf numFmtId="4" fontId="17" fillId="0" borderId="37" xfId="0" applyNumberFormat="1" applyFont="1" applyFill="1" applyBorder="1" applyAlignment="1" applyProtection="1">
      <alignment wrapText="1"/>
      <protection hidden="1"/>
    </xf>
    <xf numFmtId="49" fontId="19" fillId="0" borderId="37" xfId="0" applyNumberFormat="1" applyFont="1" applyFill="1" applyBorder="1" applyAlignment="1" applyProtection="1">
      <alignment horizontal="right" wrapText="1"/>
      <protection hidden="1"/>
    </xf>
    <xf numFmtId="4" fontId="19" fillId="0" borderId="37" xfId="0" applyNumberFormat="1" applyFont="1" applyFill="1" applyBorder="1" applyAlignment="1" applyProtection="1">
      <protection hidden="1"/>
    </xf>
    <xf numFmtId="4" fontId="19" fillId="0" borderId="38" xfId="0" applyNumberFormat="1" applyFont="1" applyFill="1" applyBorder="1" applyAlignment="1" applyProtection="1">
      <protection hidden="1"/>
    </xf>
    <xf numFmtId="0" fontId="17" fillId="0" borderId="39" xfId="0" applyNumberFormat="1" applyFont="1" applyFill="1" applyBorder="1" applyAlignment="1" applyProtection="1">
      <alignment wrapText="1"/>
      <protection hidden="1"/>
    </xf>
    <xf numFmtId="4" fontId="19" fillId="0" borderId="40" xfId="0" applyNumberFormat="1" applyFont="1" applyFill="1" applyBorder="1" applyAlignment="1" applyProtection="1">
      <alignment wrapText="1"/>
      <protection hidden="1"/>
    </xf>
    <xf numFmtId="49" fontId="19" fillId="0" borderId="40" xfId="0" applyNumberFormat="1" applyFont="1" applyFill="1" applyBorder="1" applyAlignment="1" applyProtection="1">
      <alignment horizontal="right" wrapText="1"/>
      <protection hidden="1"/>
    </xf>
    <xf numFmtId="4" fontId="19" fillId="0" borderId="40" xfId="0" applyNumberFormat="1" applyFont="1" applyFill="1" applyBorder="1" applyAlignment="1" applyProtection="1">
      <protection hidden="1"/>
    </xf>
    <xf numFmtId="4" fontId="19" fillId="0" borderId="41" xfId="0" applyNumberFormat="1" applyFont="1" applyFill="1" applyBorder="1" applyAlignment="1" applyProtection="1">
      <protection hidden="1"/>
    </xf>
    <xf numFmtId="14" fontId="17" fillId="0" borderId="39" xfId="0" applyNumberFormat="1" applyFont="1" applyFill="1" applyBorder="1" applyAlignment="1" applyProtection="1">
      <alignment wrapText="1"/>
      <protection hidden="1"/>
    </xf>
    <xf numFmtId="4" fontId="19" fillId="0" borderId="42" xfId="0" applyNumberFormat="1" applyFont="1" applyFill="1" applyBorder="1" applyAlignment="1" applyProtection="1">
      <alignment wrapText="1"/>
      <protection hidden="1"/>
    </xf>
    <xf numFmtId="4" fontId="19" fillId="0" borderId="43" xfId="0" applyNumberFormat="1" applyFont="1" applyFill="1" applyBorder="1" applyAlignment="1" applyProtection="1">
      <alignment wrapText="1"/>
      <protection hidden="1"/>
    </xf>
    <xf numFmtId="14" fontId="17" fillId="0" borderId="12" xfId="0" applyNumberFormat="1" applyFont="1" applyFill="1" applyBorder="1" applyAlignment="1" applyProtection="1">
      <alignment wrapText="1"/>
      <protection hidden="1"/>
    </xf>
    <xf numFmtId="14" fontId="17" fillId="0" borderId="13" xfId="0" applyNumberFormat="1" applyFont="1" applyFill="1" applyBorder="1" applyAlignment="1" applyProtection="1">
      <alignment wrapText="1"/>
      <protection hidden="1"/>
    </xf>
    <xf numFmtId="0" fontId="0" fillId="0" borderId="0" xfId="0"/>
    <xf numFmtId="0" fontId="18" fillId="0" borderId="7" xfId="0" applyFont="1" applyBorder="1" applyAlignment="1"/>
    <xf numFmtId="0" fontId="0" fillId="0" borderId="0" xfId="0"/>
    <xf numFmtId="3" fontId="18" fillId="0" borderId="20" xfId="0" applyNumberFormat="1" applyFont="1" applyFill="1" applyBorder="1" applyAlignment="1" applyProtection="1">
      <alignment horizontal="left"/>
      <protection hidden="1"/>
    </xf>
    <xf numFmtId="0" fontId="21" fillId="0" borderId="0" xfId="0" applyFont="1" applyAlignment="1"/>
    <xf numFmtId="0" fontId="0" fillId="0" borderId="0" xfId="0" applyAlignment="1"/>
    <xf numFmtId="0" fontId="16" fillId="0" borderId="7" xfId="0" applyFont="1" applyBorder="1" applyAlignment="1"/>
    <xf numFmtId="0" fontId="0" fillId="0" borderId="7" xfId="0" applyBorder="1" applyAlignment="1"/>
    <xf numFmtId="0" fontId="18" fillId="0" borderId="0" xfId="0" applyFont="1" applyBorder="1" applyAlignment="1"/>
    <xf numFmtId="0" fontId="0" fillId="0" borderId="0" xfId="0" applyBorder="1" applyAlignment="1"/>
    <xf numFmtId="3" fontId="24" fillId="0" borderId="32" xfId="0" applyNumberFormat="1" applyFont="1" applyFill="1" applyBorder="1" applyAlignment="1" applyProtection="1">
      <alignment horizontal="left"/>
      <protection hidden="1"/>
    </xf>
    <xf numFmtId="0" fontId="25" fillId="0" borderId="32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7" xfId="0" applyFont="1" applyBorder="1" applyAlignment="1" applyProtection="1">
      <alignment horizontal="left" wrapText="1"/>
      <protection hidden="1"/>
    </xf>
    <xf numFmtId="0" fontId="0" fillId="0" borderId="7" xfId="0" applyBorder="1" applyAlignment="1">
      <alignment wrapText="1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9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/>
    <xf numFmtId="0" fontId="0" fillId="0" borderId="11" xfId="0" applyBorder="1" applyAlignment="1"/>
    <xf numFmtId="0" fontId="17" fillId="0" borderId="9" xfId="0" applyNumberFormat="1" applyFont="1" applyFill="1" applyBorder="1" applyAlignment="1" applyProtection="1">
      <protection hidden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6">
    <cellStyle name="Денежный" xfId="15" builtinId="4"/>
    <cellStyle name="Обычный" xfId="0" builtinId="0"/>
    <cellStyle name="㼿‿‿㼿㼿㼿?" xfId="1"/>
    <cellStyle name="㼿㼿" xfId="2"/>
    <cellStyle name="㼿㼿 " xfId="3"/>
    <cellStyle name="㼿㼿?" xfId="4"/>
    <cellStyle name="㼿㼿‿㼿㼿㼿㼿㼿㼿㼿" xfId="5"/>
    <cellStyle name="㼿㼿㼿" xfId="6"/>
    <cellStyle name="㼿㼿㼿?" xfId="7"/>
    <cellStyle name="㼿㼿㼿㼿" xfId="8"/>
    <cellStyle name="㼿㼿㼿㼿?" xfId="9"/>
    <cellStyle name="㼿㼿㼿㼿‿?" xfId="10"/>
    <cellStyle name="㼿㼿㼿㼿‿㼿㼿㼿" xfId="11"/>
    <cellStyle name="㼿㼿㼿㼿㼿" xfId="12"/>
    <cellStyle name="㼿㼿㼿㼿㼿?" xfId="13"/>
    <cellStyle name="㼿㼿㼿㼿㼿‿㼿㼿㼿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214"/>
  <sheetViews>
    <sheetView tabSelected="1" topLeftCell="A98" workbookViewId="0">
      <selection activeCell="D59" sqref="D59"/>
    </sheetView>
  </sheetViews>
  <sheetFormatPr defaultRowHeight="12.75"/>
  <cols>
    <col min="1" max="1" width="15" style="23" customWidth="1"/>
    <col min="2" max="5" width="13.7109375" customWidth="1"/>
    <col min="8" max="11" width="11.7109375" customWidth="1"/>
    <col min="14" max="17" width="11.7109375" customWidth="1"/>
  </cols>
  <sheetData>
    <row r="1" spans="1:18" ht="18.75" customHeight="1">
      <c r="A1" s="137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15" customHeight="1" thickBot="1">
      <c r="A2" s="139"/>
      <c r="B2" s="139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5" customHeight="1" thickBot="1">
      <c r="A3" s="141" t="s">
        <v>0</v>
      </c>
      <c r="B3" s="143" t="s">
        <v>1</v>
      </c>
      <c r="C3" s="144"/>
      <c r="D3" s="144"/>
      <c r="E3" s="144"/>
      <c r="F3" s="145"/>
      <c r="G3" s="146" t="s">
        <v>2</v>
      </c>
      <c r="H3" s="144"/>
      <c r="I3" s="144"/>
      <c r="J3" s="144"/>
      <c r="K3" s="144"/>
      <c r="L3" s="145"/>
      <c r="M3" s="143" t="s">
        <v>3</v>
      </c>
      <c r="N3" s="147"/>
      <c r="O3" s="147"/>
      <c r="P3" s="147"/>
      <c r="Q3" s="147"/>
      <c r="R3" s="148"/>
    </row>
    <row r="4" spans="1:18" ht="26.25" customHeight="1" thickBot="1">
      <c r="A4" s="142"/>
      <c r="B4" s="1" t="s">
        <v>4</v>
      </c>
      <c r="C4" s="1" t="s">
        <v>5</v>
      </c>
      <c r="D4" s="1" t="s">
        <v>6</v>
      </c>
      <c r="E4" s="2" t="s">
        <v>7</v>
      </c>
      <c r="F4" s="3" t="s">
        <v>8</v>
      </c>
      <c r="G4" s="3" t="s">
        <v>9</v>
      </c>
      <c r="H4" s="1" t="s">
        <v>4</v>
      </c>
      <c r="I4" s="1" t="s">
        <v>10</v>
      </c>
      <c r="J4" s="1" t="s">
        <v>11</v>
      </c>
      <c r="K4" s="4" t="s">
        <v>7</v>
      </c>
      <c r="L4" s="5" t="s">
        <v>8</v>
      </c>
      <c r="M4" s="1" t="s">
        <v>12</v>
      </c>
      <c r="N4" s="1" t="s">
        <v>4</v>
      </c>
      <c r="O4" s="1" t="s">
        <v>10</v>
      </c>
      <c r="P4" s="1" t="s">
        <v>11</v>
      </c>
      <c r="Q4" s="1" t="s">
        <v>7</v>
      </c>
      <c r="R4" s="5" t="s">
        <v>8</v>
      </c>
    </row>
    <row r="5" spans="1:18" ht="15" customHeight="1">
      <c r="A5" s="90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0">
        <v>7</v>
      </c>
      <c r="H5" s="91">
        <v>8</v>
      </c>
      <c r="I5" s="91">
        <v>9</v>
      </c>
      <c r="J5" s="91">
        <v>10</v>
      </c>
      <c r="K5" s="91">
        <v>11</v>
      </c>
      <c r="L5" s="91">
        <v>12</v>
      </c>
      <c r="M5" s="91">
        <v>13</v>
      </c>
      <c r="N5" s="90">
        <v>14</v>
      </c>
      <c r="O5" s="91">
        <v>15</v>
      </c>
      <c r="P5" s="91">
        <v>16</v>
      </c>
      <c r="Q5" s="91">
        <v>17</v>
      </c>
      <c r="R5" s="91">
        <v>18</v>
      </c>
    </row>
    <row r="6" spans="1:18" ht="15" customHeight="1">
      <c r="A6" s="92"/>
      <c r="B6" s="128" t="s">
        <v>13</v>
      </c>
      <c r="C6" s="128"/>
      <c r="D6" s="93"/>
      <c r="E6" s="93"/>
      <c r="F6" s="93"/>
      <c r="G6" s="94"/>
      <c r="H6" s="93"/>
      <c r="I6" s="93"/>
      <c r="J6" s="93"/>
      <c r="K6" s="93"/>
      <c r="L6" s="93"/>
      <c r="M6" s="93"/>
      <c r="N6" s="94"/>
      <c r="O6" s="93"/>
      <c r="P6" s="93"/>
      <c r="Q6" s="93"/>
      <c r="R6" s="93"/>
    </row>
    <row r="7" spans="1:18" s="89" customFormat="1" ht="15" customHeight="1" thickBot="1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18" ht="15" customHeight="1" thickBot="1">
      <c r="A8" s="6" t="s">
        <v>14</v>
      </c>
      <c r="B8" s="7">
        <v>0</v>
      </c>
      <c r="C8" s="7">
        <v>0</v>
      </c>
      <c r="D8" s="7">
        <v>0</v>
      </c>
      <c r="E8" s="7">
        <v>0</v>
      </c>
      <c r="F8" s="7"/>
      <c r="G8" s="8"/>
      <c r="H8" s="7"/>
      <c r="I8" s="7">
        <v>0</v>
      </c>
      <c r="J8" s="7">
        <v>0</v>
      </c>
      <c r="K8" s="7"/>
      <c r="L8" s="7"/>
      <c r="M8" s="9"/>
      <c r="N8" s="7"/>
      <c r="O8" s="7"/>
      <c r="P8" s="7"/>
      <c r="Q8" s="7"/>
      <c r="R8" s="10"/>
    </row>
    <row r="9" spans="1:18" ht="15" customHeight="1" thickBot="1">
      <c r="A9" s="12" t="s">
        <v>15</v>
      </c>
      <c r="B9" s="13" t="s">
        <v>16</v>
      </c>
      <c r="C9" s="14">
        <v>0</v>
      </c>
      <c r="D9" s="14">
        <v>0</v>
      </c>
      <c r="E9" s="14">
        <v>0</v>
      </c>
      <c r="F9" s="14">
        <v>0</v>
      </c>
      <c r="G9" s="6"/>
      <c r="H9" s="15" t="s">
        <v>16</v>
      </c>
      <c r="I9" s="14">
        <f>SUM(I8:I8)</f>
        <v>0</v>
      </c>
      <c r="J9" s="14">
        <f>SUM(J8:J8)</f>
        <v>0</v>
      </c>
      <c r="K9" s="14">
        <v>0</v>
      </c>
      <c r="L9" s="14">
        <v>0</v>
      </c>
      <c r="M9" s="14"/>
      <c r="N9" s="15" t="s">
        <v>16</v>
      </c>
      <c r="O9" s="14">
        <v>0</v>
      </c>
      <c r="P9" s="16"/>
      <c r="Q9" s="16"/>
      <c r="R9" s="16"/>
    </row>
    <row r="10" spans="1:18" ht="15" customHeight="1">
      <c r="A10" s="17"/>
      <c r="B10" s="18"/>
      <c r="C10" s="19"/>
      <c r="D10" s="19"/>
      <c r="E10" s="19"/>
      <c r="F10" s="19"/>
      <c r="G10" s="20"/>
      <c r="H10" s="21"/>
      <c r="I10" s="19"/>
      <c r="J10" s="19"/>
      <c r="K10" s="19"/>
      <c r="L10" s="19"/>
      <c r="M10" s="19"/>
      <c r="N10" s="21"/>
      <c r="O10" s="19"/>
      <c r="P10" s="22"/>
      <c r="Q10" s="22"/>
      <c r="R10" s="22"/>
    </row>
    <row r="11" spans="1:18" s="46" customFormat="1" ht="15" customHeight="1">
      <c r="A11" s="23"/>
      <c r="B11" s="133" t="s">
        <v>17</v>
      </c>
      <c r="C11" s="134"/>
      <c r="D11" s="24"/>
      <c r="E11" s="95"/>
      <c r="G11" s="25"/>
      <c r="I11" s="95"/>
      <c r="K11" s="95"/>
    </row>
    <row r="12" spans="1:18" s="96" customFormat="1" ht="15" customHeight="1">
      <c r="A12" s="17"/>
      <c r="B12" s="18"/>
      <c r="C12" s="19"/>
      <c r="D12" s="19"/>
      <c r="E12" s="19"/>
      <c r="F12" s="19"/>
      <c r="G12" s="83"/>
      <c r="H12" s="18"/>
      <c r="I12" s="19"/>
      <c r="J12" s="19"/>
      <c r="K12" s="19"/>
      <c r="L12" s="19"/>
      <c r="M12" s="83"/>
      <c r="N12" s="18"/>
      <c r="O12" s="22"/>
      <c r="P12" s="22"/>
      <c r="Q12" s="22"/>
      <c r="R12" s="22"/>
    </row>
    <row r="13" spans="1:18" s="96" customFormat="1" ht="15" customHeight="1" thickBot="1">
      <c r="A13" s="84" t="s">
        <v>41</v>
      </c>
    </row>
    <row r="14" spans="1:18" s="96" customFormat="1" ht="15" customHeight="1" thickBot="1">
      <c r="A14" s="115" t="s">
        <v>14</v>
      </c>
      <c r="B14" s="116">
        <v>7500000</v>
      </c>
      <c r="C14" s="116" t="s">
        <v>18</v>
      </c>
      <c r="D14" s="116" t="s">
        <v>18</v>
      </c>
      <c r="E14" s="116">
        <f>B14</f>
        <v>7500000</v>
      </c>
      <c r="F14" s="116" t="s">
        <v>18</v>
      </c>
      <c r="G14" s="117" t="s">
        <v>40</v>
      </c>
      <c r="H14" s="116"/>
      <c r="I14" s="116"/>
      <c r="J14" s="116"/>
      <c r="K14" s="118"/>
      <c r="L14" s="118"/>
      <c r="M14" s="117"/>
      <c r="N14" s="118"/>
      <c r="O14" s="118"/>
      <c r="P14" s="118"/>
      <c r="Q14" s="118"/>
      <c r="R14" s="119" t="s">
        <v>18</v>
      </c>
    </row>
    <row r="15" spans="1:18" s="108" customFormat="1" ht="15" customHeight="1" thickBot="1">
      <c r="A15" s="120">
        <v>43868</v>
      </c>
      <c r="B15" s="116">
        <f>E14</f>
        <v>7500000</v>
      </c>
      <c r="C15" s="116"/>
      <c r="D15" s="116">
        <v>1250000</v>
      </c>
      <c r="E15" s="116">
        <f>B15-D15</f>
        <v>6250000</v>
      </c>
      <c r="F15" s="116"/>
      <c r="G15" s="117"/>
      <c r="H15" s="116"/>
      <c r="I15" s="116"/>
      <c r="J15" s="116"/>
      <c r="K15" s="118"/>
      <c r="L15" s="118"/>
      <c r="M15" s="117"/>
      <c r="N15" s="118"/>
      <c r="O15" s="118"/>
      <c r="P15" s="118"/>
      <c r="Q15" s="118"/>
      <c r="R15" s="119"/>
    </row>
    <row r="16" spans="1:18" s="108" customFormat="1" ht="15" customHeight="1" thickBot="1">
      <c r="A16" s="124"/>
      <c r="B16" s="121"/>
      <c r="C16" s="70"/>
      <c r="D16" s="70"/>
      <c r="E16" s="70"/>
      <c r="F16" s="70"/>
      <c r="G16" s="71"/>
      <c r="H16" s="70"/>
      <c r="I16" s="70"/>
      <c r="J16" s="70"/>
      <c r="K16" s="105"/>
      <c r="L16" s="105"/>
      <c r="M16" s="71"/>
      <c r="N16" s="105"/>
      <c r="O16" s="105"/>
      <c r="P16" s="105"/>
      <c r="Q16" s="105"/>
      <c r="R16" s="106"/>
    </row>
    <row r="17" spans="1:18" s="96" customFormat="1" ht="15" customHeight="1" thickBot="1">
      <c r="A17" s="123"/>
      <c r="B17" s="122"/>
      <c r="C17" s="110"/>
      <c r="D17" s="110"/>
      <c r="E17" s="110"/>
      <c r="F17" s="110"/>
      <c r="G17" s="112"/>
      <c r="H17" s="110"/>
      <c r="I17" s="110"/>
      <c r="J17" s="110"/>
      <c r="K17" s="113"/>
      <c r="L17" s="113"/>
      <c r="M17" s="112"/>
      <c r="N17" s="113"/>
      <c r="O17" s="113"/>
      <c r="P17" s="113"/>
      <c r="Q17" s="113"/>
      <c r="R17" s="114"/>
    </row>
    <row r="18" spans="1:18" s="86" customFormat="1" ht="15" customHeight="1" thickBot="1">
      <c r="A18" s="109"/>
      <c r="B18" s="110"/>
      <c r="C18" s="110"/>
      <c r="D18" s="110">
        <f>D16+D17</f>
        <v>0</v>
      </c>
      <c r="E18" s="111">
        <f>E17</f>
        <v>0</v>
      </c>
      <c r="F18" s="110"/>
      <c r="G18" s="112"/>
      <c r="H18" s="110"/>
      <c r="I18" s="111">
        <f>I15</f>
        <v>0</v>
      </c>
      <c r="J18" s="111">
        <f>J15</f>
        <v>0</v>
      </c>
      <c r="K18" s="113"/>
      <c r="L18" s="113"/>
      <c r="M18" s="112"/>
      <c r="N18" s="113"/>
      <c r="O18" s="113"/>
      <c r="P18" s="113"/>
      <c r="Q18" s="113"/>
      <c r="R18" s="114"/>
    </row>
    <row r="19" spans="1:18" s="86" customFormat="1" ht="15" hidden="1" customHeight="1">
      <c r="A19" s="23"/>
      <c r="B19" s="87"/>
      <c r="C19" s="88"/>
      <c r="D19" s="24"/>
      <c r="G19" s="25"/>
    </row>
    <row r="20" spans="1:18" s="46" customFormat="1" ht="15" hidden="1" customHeight="1" thickBot="1">
      <c r="A20" s="6" t="s">
        <v>14</v>
      </c>
      <c r="B20" s="7" t="e">
        <f>#REF!+#REF!+#REF!+#REF!+#REF!+#REF!+#REF!</f>
        <v>#REF!</v>
      </c>
      <c r="C20" s="26" t="s">
        <v>18</v>
      </c>
      <c r="D20" s="7" t="s">
        <v>18</v>
      </c>
      <c r="E20" s="26"/>
      <c r="F20" s="9" t="s">
        <v>18</v>
      </c>
      <c r="G20" s="27" t="s">
        <v>18</v>
      </c>
      <c r="H20" s="26">
        <v>0</v>
      </c>
      <c r="I20" s="7">
        <v>0</v>
      </c>
      <c r="J20" s="26">
        <v>0</v>
      </c>
      <c r="K20" s="7">
        <v>0</v>
      </c>
      <c r="L20" s="7">
        <v>0</v>
      </c>
      <c r="M20" s="27" t="s">
        <v>18</v>
      </c>
      <c r="N20" s="26">
        <v>0</v>
      </c>
      <c r="O20" s="7">
        <v>0</v>
      </c>
      <c r="P20" s="26">
        <v>0</v>
      </c>
      <c r="Q20" s="7">
        <v>0</v>
      </c>
      <c r="R20" s="7">
        <v>0</v>
      </c>
    </row>
    <row r="21" spans="1:18" s="46" customFormat="1" ht="15" hidden="1" customHeight="1" thickBot="1">
      <c r="A21" s="11" t="s">
        <v>32</v>
      </c>
      <c r="B21" s="7" t="e">
        <f>B20</f>
        <v>#REF!</v>
      </c>
      <c r="C21" s="26"/>
      <c r="D21" s="7"/>
      <c r="E21" s="26" t="e">
        <f>B20</f>
        <v>#REF!</v>
      </c>
      <c r="F21" s="28">
        <v>0</v>
      </c>
      <c r="G21" s="29" t="s">
        <v>18</v>
      </c>
      <c r="H21" s="26">
        <v>0</v>
      </c>
      <c r="I21" s="7">
        <v>0</v>
      </c>
      <c r="J21" s="26">
        <v>0</v>
      </c>
      <c r="K21" s="7">
        <v>0</v>
      </c>
      <c r="L21" s="7">
        <v>0</v>
      </c>
      <c r="M21" s="29" t="s">
        <v>18</v>
      </c>
      <c r="N21" s="26">
        <v>0</v>
      </c>
      <c r="O21" s="7">
        <v>0</v>
      </c>
      <c r="P21" s="26">
        <v>0</v>
      </c>
      <c r="Q21" s="7">
        <v>0</v>
      </c>
      <c r="R21" s="7">
        <v>0</v>
      </c>
    </row>
    <row r="22" spans="1:18" s="53" customFormat="1" ht="15" hidden="1" customHeight="1" thickBot="1">
      <c r="A22" s="11" t="s">
        <v>33</v>
      </c>
      <c r="B22" s="7" t="e">
        <f t="shared" ref="B22:B27" si="0">E21</f>
        <v>#REF!</v>
      </c>
      <c r="C22" s="26"/>
      <c r="D22" s="7"/>
      <c r="E22" s="26" t="e">
        <f>B21-D22</f>
        <v>#REF!</v>
      </c>
      <c r="F22" s="28">
        <v>0</v>
      </c>
      <c r="G22" s="29"/>
      <c r="H22" s="26">
        <v>0</v>
      </c>
      <c r="I22" s="7" t="e">
        <f>#REF!</f>
        <v>#REF!</v>
      </c>
      <c r="J22" s="7" t="e">
        <f>#REF!</f>
        <v>#REF!</v>
      </c>
      <c r="K22" s="7">
        <v>0</v>
      </c>
      <c r="L22" s="7">
        <v>0</v>
      </c>
      <c r="M22" s="29" t="s">
        <v>18</v>
      </c>
      <c r="N22" s="26">
        <v>0</v>
      </c>
      <c r="O22" s="7">
        <v>0</v>
      </c>
      <c r="P22" s="26">
        <v>0</v>
      </c>
      <c r="Q22" s="7">
        <v>0</v>
      </c>
      <c r="R22" s="7">
        <v>0</v>
      </c>
    </row>
    <row r="23" spans="1:18" s="53" customFormat="1" ht="15" hidden="1" customHeight="1" thickBot="1">
      <c r="A23" s="11" t="s">
        <v>34</v>
      </c>
      <c r="B23" s="7" t="e">
        <f t="shared" si="0"/>
        <v>#REF!</v>
      </c>
      <c r="C23" s="26"/>
      <c r="D23" s="7" t="e">
        <f>#REF!+#REF!+#REF!+#REF!</f>
        <v>#REF!</v>
      </c>
      <c r="E23" s="26" t="e">
        <f>B23-D23</f>
        <v>#REF!</v>
      </c>
      <c r="F23" s="28">
        <v>0</v>
      </c>
      <c r="G23" s="29" t="s">
        <v>18</v>
      </c>
      <c r="H23" s="26">
        <v>0</v>
      </c>
      <c r="I23" s="7">
        <v>0</v>
      </c>
      <c r="J23" s="26">
        <v>0</v>
      </c>
      <c r="K23" s="7">
        <v>0</v>
      </c>
      <c r="L23" s="7">
        <v>0</v>
      </c>
      <c r="M23" s="29" t="s">
        <v>18</v>
      </c>
      <c r="N23" s="26">
        <v>0</v>
      </c>
      <c r="O23" s="7">
        <v>0</v>
      </c>
      <c r="P23" s="26">
        <v>0</v>
      </c>
      <c r="Q23" s="7">
        <v>0</v>
      </c>
      <c r="R23" s="7">
        <v>0</v>
      </c>
    </row>
    <row r="24" spans="1:18" s="53" customFormat="1" ht="15" hidden="1" customHeight="1" thickBot="1">
      <c r="A24" s="11" t="s">
        <v>35</v>
      </c>
      <c r="B24" s="7" t="e">
        <f>E23</f>
        <v>#REF!</v>
      </c>
      <c r="C24" s="26"/>
      <c r="D24" s="7"/>
      <c r="E24" s="26" t="e">
        <f>B24</f>
        <v>#REF!</v>
      </c>
      <c r="F24" s="28">
        <v>0</v>
      </c>
      <c r="G24" s="29" t="s">
        <v>18</v>
      </c>
      <c r="H24" s="26">
        <v>0</v>
      </c>
      <c r="I24" s="7">
        <v>0</v>
      </c>
      <c r="J24" s="26">
        <v>0</v>
      </c>
      <c r="K24" s="7">
        <v>0</v>
      </c>
      <c r="L24" s="7">
        <v>0</v>
      </c>
      <c r="M24" s="29" t="s">
        <v>18</v>
      </c>
      <c r="N24" s="26">
        <v>0</v>
      </c>
      <c r="O24" s="7">
        <v>0</v>
      </c>
      <c r="P24" s="26">
        <v>0</v>
      </c>
      <c r="Q24" s="7">
        <v>0</v>
      </c>
      <c r="R24" s="7">
        <v>0</v>
      </c>
    </row>
    <row r="25" spans="1:18" s="53" customFormat="1" ht="15" hidden="1" customHeight="1" thickBot="1">
      <c r="A25" s="11" t="s">
        <v>36</v>
      </c>
      <c r="B25" s="7" t="e">
        <f t="shared" si="0"/>
        <v>#REF!</v>
      </c>
      <c r="C25" s="26"/>
      <c r="D25" s="7"/>
      <c r="E25" s="26" t="e">
        <f>B25</f>
        <v>#REF!</v>
      </c>
      <c r="F25" s="28">
        <v>0</v>
      </c>
      <c r="G25" s="29"/>
      <c r="H25" s="26">
        <v>0</v>
      </c>
      <c r="I25" s="7" t="e">
        <f>#REF!</f>
        <v>#REF!</v>
      </c>
      <c r="J25" s="7" t="e">
        <f>#REF!</f>
        <v>#REF!</v>
      </c>
      <c r="K25" s="7">
        <v>0</v>
      </c>
      <c r="L25" s="7">
        <v>0</v>
      </c>
      <c r="M25" s="29" t="s">
        <v>18</v>
      </c>
      <c r="N25" s="26">
        <v>0</v>
      </c>
      <c r="O25" s="7">
        <v>0</v>
      </c>
      <c r="P25" s="26">
        <v>0</v>
      </c>
      <c r="Q25" s="7">
        <v>0</v>
      </c>
      <c r="R25" s="7">
        <v>0</v>
      </c>
    </row>
    <row r="26" spans="1:18" s="53" customFormat="1" ht="15" hidden="1" customHeight="1" thickBot="1">
      <c r="A26" s="11" t="s">
        <v>37</v>
      </c>
      <c r="B26" s="7" t="e">
        <f t="shared" si="0"/>
        <v>#REF!</v>
      </c>
      <c r="C26" s="26"/>
      <c r="D26" s="7" t="e">
        <f>#REF!+#REF!+#REF!+#REF!</f>
        <v>#REF!</v>
      </c>
      <c r="E26" s="26" t="e">
        <f>B26-D26+C26</f>
        <v>#REF!</v>
      </c>
      <c r="F26" s="28">
        <v>0</v>
      </c>
      <c r="G26" s="29"/>
      <c r="H26" s="26">
        <v>0</v>
      </c>
      <c r="I26" s="7" t="e">
        <f>#REF!+#REF!</f>
        <v>#REF!</v>
      </c>
      <c r="J26" s="7" t="e">
        <f>#REF!+#REF!</f>
        <v>#REF!</v>
      </c>
      <c r="K26" s="7">
        <v>0</v>
      </c>
      <c r="L26" s="7">
        <v>0</v>
      </c>
      <c r="M26" s="29" t="s">
        <v>18</v>
      </c>
      <c r="N26" s="26">
        <v>0</v>
      </c>
      <c r="O26" s="7">
        <v>0</v>
      </c>
      <c r="P26" s="26">
        <v>0</v>
      </c>
      <c r="Q26" s="7">
        <v>0</v>
      </c>
      <c r="R26" s="7">
        <v>0</v>
      </c>
    </row>
    <row r="27" spans="1:18" s="53" customFormat="1" ht="15" hidden="1" customHeight="1" thickBot="1">
      <c r="A27" s="11" t="s">
        <v>19</v>
      </c>
      <c r="B27" s="7" t="e">
        <f t="shared" si="0"/>
        <v>#REF!</v>
      </c>
      <c r="C27" s="26"/>
      <c r="D27" s="7"/>
      <c r="E27" s="26" t="e">
        <f>B27</f>
        <v>#REF!</v>
      </c>
      <c r="F27" s="28">
        <v>0</v>
      </c>
      <c r="G27" s="29" t="s">
        <v>18</v>
      </c>
      <c r="H27" s="26">
        <v>0</v>
      </c>
      <c r="I27" s="7">
        <v>0</v>
      </c>
      <c r="J27" s="26">
        <v>0</v>
      </c>
      <c r="K27" s="7">
        <v>0</v>
      </c>
      <c r="L27" s="7">
        <v>0</v>
      </c>
      <c r="M27" s="29" t="s">
        <v>18</v>
      </c>
      <c r="N27" s="26">
        <v>0</v>
      </c>
      <c r="O27" s="7">
        <v>0</v>
      </c>
      <c r="P27" s="26">
        <v>0</v>
      </c>
      <c r="Q27" s="7">
        <v>0</v>
      </c>
      <c r="R27" s="7">
        <v>0</v>
      </c>
    </row>
    <row r="28" spans="1:18" s="56" customFormat="1" ht="15" hidden="1" customHeight="1" thickBot="1">
      <c r="A28" s="54" t="s">
        <v>27</v>
      </c>
      <c r="B28" s="7" t="e">
        <f>E27</f>
        <v>#REF!</v>
      </c>
      <c r="C28" s="26"/>
      <c r="D28" s="7" t="e">
        <f>#REF!</f>
        <v>#REF!</v>
      </c>
      <c r="E28" s="26" t="e">
        <f>B28-D28</f>
        <v>#REF!</v>
      </c>
      <c r="F28" s="28">
        <v>0</v>
      </c>
      <c r="G28" s="29"/>
      <c r="H28" s="26">
        <v>0</v>
      </c>
      <c r="I28" s="7" t="e">
        <f>#REF!</f>
        <v>#REF!</v>
      </c>
      <c r="J28" s="26" t="e">
        <f>#REF!</f>
        <v>#REF!</v>
      </c>
      <c r="K28" s="7">
        <v>0</v>
      </c>
      <c r="L28" s="7">
        <v>0</v>
      </c>
      <c r="M28" s="29" t="s">
        <v>18</v>
      </c>
      <c r="N28" s="26">
        <v>0</v>
      </c>
      <c r="O28" s="7">
        <v>0</v>
      </c>
      <c r="P28" s="26">
        <v>0</v>
      </c>
      <c r="Q28" s="7">
        <v>0</v>
      </c>
      <c r="R28" s="7">
        <v>0</v>
      </c>
    </row>
    <row r="29" spans="1:18" s="55" customFormat="1" ht="15" hidden="1" customHeight="1" thickBot="1">
      <c r="A29" s="11" t="s">
        <v>28</v>
      </c>
      <c r="B29" s="7" t="e">
        <f>E28</f>
        <v>#REF!</v>
      </c>
      <c r="C29" s="26"/>
      <c r="D29" s="7" t="e">
        <f>#REF!+#REF!+#REF!+#REF!+#REF!</f>
        <v>#REF!</v>
      </c>
      <c r="E29" s="26" t="e">
        <f>B29-D29</f>
        <v>#REF!</v>
      </c>
      <c r="F29" s="28">
        <v>0</v>
      </c>
      <c r="G29" s="29" t="s">
        <v>18</v>
      </c>
      <c r="H29" s="26">
        <v>0</v>
      </c>
      <c r="I29" s="7">
        <v>0</v>
      </c>
      <c r="J29" s="26">
        <v>0</v>
      </c>
      <c r="K29" s="7">
        <v>0</v>
      </c>
      <c r="L29" s="7">
        <v>0</v>
      </c>
      <c r="M29" s="29" t="s">
        <v>18</v>
      </c>
      <c r="N29" s="26">
        <v>0</v>
      </c>
      <c r="O29" s="7">
        <v>0</v>
      </c>
      <c r="P29" s="26">
        <v>0</v>
      </c>
      <c r="Q29" s="7">
        <v>0</v>
      </c>
      <c r="R29" s="7">
        <v>0</v>
      </c>
    </row>
    <row r="30" spans="1:18" s="48" customFormat="1" ht="15" hidden="1" customHeight="1" thickBot="1">
      <c r="A30" s="11" t="s">
        <v>29</v>
      </c>
      <c r="B30" s="7" t="e">
        <f>E29</f>
        <v>#REF!</v>
      </c>
      <c r="C30" s="26"/>
      <c r="D30" s="7"/>
      <c r="E30" s="26" t="e">
        <f>B30</f>
        <v>#REF!</v>
      </c>
      <c r="F30" s="28">
        <v>0</v>
      </c>
      <c r="G30" s="29" t="s">
        <v>18</v>
      </c>
      <c r="H30" s="26">
        <v>0</v>
      </c>
      <c r="I30" s="7">
        <v>0</v>
      </c>
      <c r="J30" s="26">
        <v>0</v>
      </c>
      <c r="K30" s="7">
        <v>0</v>
      </c>
      <c r="L30" s="7">
        <v>0</v>
      </c>
      <c r="M30" s="29" t="s">
        <v>18</v>
      </c>
      <c r="N30" s="26">
        <v>0</v>
      </c>
      <c r="O30" s="7">
        <v>0</v>
      </c>
      <c r="P30" s="26">
        <v>0</v>
      </c>
      <c r="Q30" s="7">
        <v>0</v>
      </c>
      <c r="R30" s="7">
        <v>0</v>
      </c>
    </row>
    <row r="31" spans="1:18" s="50" customFormat="1" ht="15" hidden="1" customHeight="1" thickBot="1">
      <c r="A31" s="11" t="s">
        <v>30</v>
      </c>
      <c r="B31" s="7" t="e">
        <f>E30</f>
        <v>#REF!</v>
      </c>
      <c r="C31" s="26"/>
      <c r="D31" s="7" t="e">
        <f>#REF!</f>
        <v>#REF!</v>
      </c>
      <c r="E31" s="26" t="e">
        <f>B31-D31</f>
        <v>#REF!</v>
      </c>
      <c r="F31" s="28">
        <v>0</v>
      </c>
      <c r="G31" s="29"/>
      <c r="H31" s="26">
        <v>0</v>
      </c>
      <c r="I31" s="7" t="e">
        <f>J31</f>
        <v>#REF!</v>
      </c>
      <c r="J31" s="26" t="e">
        <f>#REF!</f>
        <v>#REF!</v>
      </c>
      <c r="K31" s="7">
        <v>0</v>
      </c>
      <c r="L31" s="7">
        <v>0</v>
      </c>
      <c r="M31" s="29"/>
      <c r="N31" s="26">
        <v>0</v>
      </c>
      <c r="O31" s="7">
        <v>0</v>
      </c>
      <c r="P31" s="26">
        <v>0</v>
      </c>
      <c r="Q31" s="7">
        <v>0</v>
      </c>
      <c r="R31" s="7">
        <v>0</v>
      </c>
    </row>
    <row r="32" spans="1:18" s="51" customFormat="1" ht="15" hidden="1" customHeight="1" thickBot="1">
      <c r="A32" s="11" t="s">
        <v>31</v>
      </c>
      <c r="B32" s="9" t="e">
        <f>E31</f>
        <v>#REF!</v>
      </c>
      <c r="C32" s="85"/>
      <c r="D32" s="9" t="e">
        <f>#REF!</f>
        <v>#REF!</v>
      </c>
      <c r="E32" s="85" t="e">
        <f>B32-D32</f>
        <v>#REF!</v>
      </c>
      <c r="F32" s="28">
        <v>0</v>
      </c>
      <c r="G32" s="29" t="s">
        <v>18</v>
      </c>
      <c r="H32" s="85">
        <v>0</v>
      </c>
      <c r="I32" s="9" t="e">
        <f>#REF!</f>
        <v>#REF!</v>
      </c>
      <c r="J32" s="85" t="e">
        <f>#REF!</f>
        <v>#REF!</v>
      </c>
      <c r="K32" s="9">
        <v>0</v>
      </c>
      <c r="L32" s="9">
        <v>0</v>
      </c>
      <c r="M32" s="29"/>
      <c r="N32" s="85">
        <v>0</v>
      </c>
      <c r="O32" s="9">
        <v>0</v>
      </c>
      <c r="P32" s="85">
        <v>0</v>
      </c>
      <c r="Q32" s="9">
        <v>0</v>
      </c>
      <c r="R32" s="9">
        <v>0</v>
      </c>
    </row>
    <row r="33" spans="1:18" s="46" customFormat="1" ht="13.5" hidden="1" customHeight="1" thickBot="1">
      <c r="A33" s="30" t="s">
        <v>15</v>
      </c>
      <c r="B33" s="13" t="s">
        <v>16</v>
      </c>
      <c r="C33" s="14">
        <f>SUM(C21:C32)</f>
        <v>0</v>
      </c>
      <c r="D33" s="14" t="e">
        <f>SUM(D21:D32)</f>
        <v>#REF!</v>
      </c>
      <c r="E33" s="49" t="e">
        <f>E32</f>
        <v>#REF!</v>
      </c>
      <c r="F33" s="14">
        <f>SUM(F21:F21)</f>
        <v>0</v>
      </c>
      <c r="G33" s="57"/>
      <c r="H33" s="13" t="s">
        <v>16</v>
      </c>
      <c r="I33" s="14" t="e">
        <f>SUM(I20:I32)</f>
        <v>#REF!</v>
      </c>
      <c r="J33" s="14" t="e">
        <f>SUM(J20:J32)</f>
        <v>#REF!</v>
      </c>
      <c r="K33" s="14">
        <f>SUM(K21:K21)</f>
        <v>0</v>
      </c>
      <c r="L33" s="14">
        <f>SUM(L21:L21)</f>
        <v>0</v>
      </c>
      <c r="M33" s="14"/>
      <c r="N33" s="13" t="s">
        <v>16</v>
      </c>
      <c r="O33" s="14">
        <f>SUM(O21:O21)</f>
        <v>0</v>
      </c>
      <c r="P33" s="14">
        <f>SUM(P21:P21)</f>
        <v>0</v>
      </c>
      <c r="Q33" s="14">
        <f>SUM(Q21:Q21)</f>
        <v>0</v>
      </c>
      <c r="R33" s="14">
        <f>SUM(R21:R21)</f>
        <v>0</v>
      </c>
    </row>
    <row r="34" spans="1:18" s="96" customFormat="1">
      <c r="A34" s="17"/>
      <c r="B34" s="18"/>
      <c r="C34" s="19"/>
      <c r="D34" s="19"/>
      <c r="E34" s="97"/>
      <c r="F34" s="19"/>
      <c r="G34" s="98"/>
      <c r="H34" s="18"/>
      <c r="I34" s="19"/>
      <c r="J34" s="19"/>
      <c r="K34" s="19"/>
      <c r="L34" s="19"/>
      <c r="M34" s="19"/>
      <c r="N34" s="18"/>
      <c r="O34" s="19"/>
      <c r="P34" s="19"/>
      <c r="Q34" s="19"/>
      <c r="R34" s="19"/>
    </row>
    <row r="35" spans="1:18" s="107" customFormat="1" ht="13.5" thickBot="1">
      <c r="A35" s="84" t="s">
        <v>42</v>
      </c>
    </row>
    <row r="36" spans="1:18" s="107" customFormat="1" ht="13.5" thickBot="1">
      <c r="A36" s="99" t="s">
        <v>14</v>
      </c>
      <c r="B36" s="100">
        <v>9000000</v>
      </c>
      <c r="C36" s="100" t="s">
        <v>18</v>
      </c>
      <c r="D36" s="100" t="s">
        <v>18</v>
      </c>
      <c r="E36" s="100">
        <v>9000000</v>
      </c>
      <c r="F36" s="100" t="s">
        <v>18</v>
      </c>
      <c r="G36" s="101" t="s">
        <v>40</v>
      </c>
      <c r="H36" s="100"/>
      <c r="I36" s="100"/>
      <c r="J36" s="100"/>
      <c r="K36" s="102"/>
      <c r="L36" s="102"/>
      <c r="M36" s="101"/>
      <c r="N36" s="102"/>
      <c r="O36" s="102"/>
      <c r="P36" s="102"/>
      <c r="Q36" s="102"/>
      <c r="R36" s="103" t="s">
        <v>18</v>
      </c>
    </row>
    <row r="37" spans="1:18" s="108" customFormat="1" ht="13.5" thickBot="1">
      <c r="A37" s="120" t="s">
        <v>43</v>
      </c>
      <c r="B37" s="116">
        <f>E36</f>
        <v>9000000</v>
      </c>
      <c r="C37" s="116"/>
      <c r="D37" s="116">
        <v>1125000</v>
      </c>
      <c r="E37" s="116">
        <f>B37-D37</f>
        <v>7875000</v>
      </c>
      <c r="F37" s="116"/>
      <c r="G37" s="117"/>
      <c r="H37" s="116"/>
      <c r="I37" s="116"/>
      <c r="J37" s="116"/>
      <c r="K37" s="118"/>
      <c r="L37" s="118"/>
      <c r="M37" s="117"/>
      <c r="N37" s="118"/>
      <c r="O37" s="118"/>
      <c r="P37" s="118"/>
      <c r="Q37" s="118"/>
      <c r="R37" s="119"/>
    </row>
    <row r="38" spans="1:18" s="108" customFormat="1" ht="13.5" thickBot="1">
      <c r="A38" s="69"/>
      <c r="B38" s="70"/>
      <c r="C38" s="70"/>
      <c r="D38" s="70"/>
      <c r="E38" s="70"/>
      <c r="F38" s="70"/>
      <c r="G38" s="71"/>
      <c r="H38" s="70"/>
      <c r="I38" s="70"/>
      <c r="J38" s="70"/>
      <c r="K38" s="105"/>
      <c r="L38" s="105"/>
      <c r="M38" s="71"/>
      <c r="N38" s="105"/>
      <c r="O38" s="105"/>
      <c r="P38" s="105"/>
      <c r="Q38" s="105"/>
      <c r="R38" s="106"/>
    </row>
    <row r="39" spans="1:18" s="108" customFormat="1" ht="13.5" thickBot="1">
      <c r="A39" s="109"/>
      <c r="B39" s="110"/>
      <c r="C39" s="110"/>
      <c r="D39" s="110"/>
      <c r="E39" s="110"/>
      <c r="F39" s="110"/>
      <c r="G39" s="112"/>
      <c r="H39" s="110"/>
      <c r="I39" s="110"/>
      <c r="J39" s="110"/>
      <c r="K39" s="113"/>
      <c r="L39" s="113"/>
      <c r="M39" s="112"/>
      <c r="N39" s="113"/>
      <c r="O39" s="113"/>
      <c r="P39" s="113"/>
      <c r="Q39" s="113"/>
      <c r="R39" s="114"/>
    </row>
    <row r="40" spans="1:18" s="107" customFormat="1" ht="13.5" thickBot="1">
      <c r="A40" s="104"/>
      <c r="B40" s="70"/>
      <c r="C40" s="70"/>
      <c r="D40" s="70"/>
      <c r="E40" s="79">
        <f>E37</f>
        <v>7875000</v>
      </c>
      <c r="F40" s="70"/>
      <c r="G40" s="71"/>
      <c r="H40" s="70"/>
      <c r="I40" s="70"/>
      <c r="J40" s="70"/>
      <c r="K40" s="105"/>
      <c r="L40" s="105"/>
      <c r="M40" s="71"/>
      <c r="N40" s="105"/>
      <c r="O40" s="105"/>
      <c r="P40" s="105"/>
      <c r="Q40" s="105"/>
      <c r="R40" s="106"/>
    </row>
    <row r="41" spans="1:18" s="107" customFormat="1" ht="13.5" customHeight="1">
      <c r="A41" s="17"/>
      <c r="B41" s="18"/>
      <c r="C41" s="19"/>
      <c r="D41" s="19"/>
      <c r="E41" s="97"/>
      <c r="F41" s="19"/>
      <c r="G41" s="98"/>
      <c r="H41" s="18"/>
      <c r="I41" s="19"/>
      <c r="J41" s="19"/>
      <c r="K41" s="19"/>
      <c r="L41" s="19"/>
      <c r="M41" s="19"/>
      <c r="N41" s="18"/>
      <c r="O41" s="19"/>
      <c r="P41" s="19"/>
      <c r="Q41" s="19"/>
      <c r="R41" s="19"/>
    </row>
    <row r="42" spans="1:18" s="125" customFormat="1" ht="13.5" customHeight="1" thickBot="1">
      <c r="A42" s="84" t="s">
        <v>44</v>
      </c>
    </row>
    <row r="43" spans="1:18" s="125" customFormat="1" ht="13.5" customHeight="1" thickBot="1">
      <c r="A43" s="99" t="s">
        <v>14</v>
      </c>
      <c r="B43" s="100">
        <v>1260000</v>
      </c>
      <c r="C43" s="100" t="s">
        <v>18</v>
      </c>
      <c r="D43" s="100" t="s">
        <v>18</v>
      </c>
      <c r="E43" s="100"/>
      <c r="F43" s="100" t="s">
        <v>18</v>
      </c>
      <c r="G43" s="101" t="s">
        <v>45</v>
      </c>
      <c r="H43" s="100"/>
      <c r="I43" s="100"/>
      <c r="J43" s="100"/>
      <c r="K43" s="102"/>
      <c r="L43" s="102"/>
      <c r="M43" s="101"/>
      <c r="N43" s="102"/>
      <c r="O43" s="102"/>
      <c r="P43" s="102"/>
      <c r="Q43" s="102"/>
      <c r="R43" s="103" t="s">
        <v>18</v>
      </c>
    </row>
    <row r="44" spans="1:18" s="125" customFormat="1" ht="13.5" customHeight="1" thickBot="1">
      <c r="A44" s="120"/>
      <c r="B44" s="116"/>
      <c r="C44" s="116"/>
      <c r="D44" s="116"/>
      <c r="E44" s="116">
        <f>C44</f>
        <v>0</v>
      </c>
      <c r="F44" s="116"/>
      <c r="G44" s="117"/>
      <c r="H44" s="116"/>
      <c r="I44" s="116"/>
      <c r="J44" s="116"/>
      <c r="K44" s="118"/>
      <c r="L44" s="118"/>
      <c r="M44" s="117"/>
      <c r="N44" s="118"/>
      <c r="O44" s="118"/>
      <c r="P44" s="118"/>
      <c r="Q44" s="118"/>
      <c r="R44" s="119"/>
    </row>
    <row r="45" spans="1:18" s="125" customFormat="1" ht="13.5" customHeight="1" thickBot="1">
      <c r="A45" s="69"/>
      <c r="B45" s="70"/>
      <c r="C45" s="70"/>
      <c r="D45" s="70"/>
      <c r="E45" s="70"/>
      <c r="F45" s="70"/>
      <c r="G45" s="71"/>
      <c r="H45" s="70"/>
      <c r="I45" s="70"/>
      <c r="J45" s="70"/>
      <c r="K45" s="105"/>
      <c r="L45" s="105"/>
      <c r="M45" s="71"/>
      <c r="N45" s="105"/>
      <c r="O45" s="105"/>
      <c r="P45" s="105"/>
      <c r="Q45" s="105"/>
      <c r="R45" s="106"/>
    </row>
    <row r="46" spans="1:18" s="125" customFormat="1" ht="13.5" customHeight="1" thickBot="1">
      <c r="A46" s="104"/>
      <c r="B46" s="70"/>
      <c r="C46" s="70"/>
      <c r="D46" s="70"/>
      <c r="E46" s="79">
        <f>B43</f>
        <v>1260000</v>
      </c>
      <c r="F46" s="70"/>
      <c r="G46" s="71"/>
      <c r="H46" s="70"/>
      <c r="I46" s="70"/>
      <c r="J46" s="70"/>
      <c r="K46" s="105"/>
      <c r="L46" s="105"/>
      <c r="M46" s="71"/>
      <c r="N46" s="105"/>
      <c r="O46" s="105"/>
      <c r="P46" s="105"/>
      <c r="Q46" s="105"/>
      <c r="R46" s="106"/>
    </row>
    <row r="47" spans="1:18" s="125" customFormat="1" ht="13.5" customHeight="1">
      <c r="A47" s="17"/>
      <c r="B47" s="18"/>
      <c r="C47" s="19"/>
      <c r="D47" s="19"/>
      <c r="E47" s="97"/>
      <c r="F47" s="19"/>
      <c r="G47" s="98"/>
      <c r="H47" s="18"/>
      <c r="I47" s="19"/>
      <c r="J47" s="19"/>
      <c r="K47" s="19"/>
      <c r="L47" s="19"/>
      <c r="M47" s="19"/>
      <c r="N47" s="18"/>
      <c r="O47" s="19"/>
      <c r="P47" s="19"/>
      <c r="Q47" s="19"/>
      <c r="R47" s="19"/>
    </row>
    <row r="48" spans="1:18" s="125" customFormat="1" ht="13.5" customHeight="1" thickBot="1">
      <c r="A48" s="84" t="s">
        <v>46</v>
      </c>
    </row>
    <row r="49" spans="1:18" s="125" customFormat="1" ht="13.5" customHeight="1" thickBot="1">
      <c r="A49" s="99" t="s">
        <v>14</v>
      </c>
      <c r="B49" s="100">
        <v>1339000</v>
      </c>
      <c r="C49" s="100" t="s">
        <v>18</v>
      </c>
      <c r="D49" s="100" t="s">
        <v>18</v>
      </c>
      <c r="E49" s="100"/>
      <c r="F49" s="100" t="s">
        <v>18</v>
      </c>
      <c r="G49" s="101" t="s">
        <v>45</v>
      </c>
      <c r="H49" s="100"/>
      <c r="I49" s="100"/>
      <c r="J49" s="100"/>
      <c r="K49" s="102"/>
      <c r="L49" s="102"/>
      <c r="M49" s="101"/>
      <c r="N49" s="102"/>
      <c r="O49" s="102"/>
      <c r="P49" s="102"/>
      <c r="Q49" s="102"/>
      <c r="R49" s="103" t="s">
        <v>18</v>
      </c>
    </row>
    <row r="50" spans="1:18" s="125" customFormat="1" ht="13.5" customHeight="1" thickBot="1">
      <c r="A50" s="120"/>
      <c r="B50" s="116"/>
      <c r="C50" s="116"/>
      <c r="D50" s="116"/>
      <c r="E50" s="116">
        <f>C50</f>
        <v>0</v>
      </c>
      <c r="F50" s="116"/>
      <c r="G50" s="117"/>
      <c r="H50" s="116"/>
      <c r="I50" s="116"/>
      <c r="J50" s="116"/>
      <c r="K50" s="118"/>
      <c r="L50" s="118"/>
      <c r="M50" s="117"/>
      <c r="N50" s="118"/>
      <c r="O50" s="118"/>
      <c r="P50" s="118"/>
      <c r="Q50" s="118"/>
      <c r="R50" s="119"/>
    </row>
    <row r="51" spans="1:18" s="125" customFormat="1" ht="13.5" customHeight="1" thickBot="1">
      <c r="A51" s="69"/>
      <c r="B51" s="70"/>
      <c r="C51" s="70"/>
      <c r="D51" s="70"/>
      <c r="E51" s="70"/>
      <c r="F51" s="70"/>
      <c r="G51" s="71"/>
      <c r="H51" s="70"/>
      <c r="I51" s="70"/>
      <c r="J51" s="70"/>
      <c r="K51" s="105"/>
      <c r="L51" s="105"/>
      <c r="M51" s="71"/>
      <c r="N51" s="105"/>
      <c r="O51" s="105"/>
      <c r="P51" s="105"/>
      <c r="Q51" s="105"/>
      <c r="R51" s="106"/>
    </row>
    <row r="52" spans="1:18" s="125" customFormat="1" ht="13.5" customHeight="1" thickBot="1">
      <c r="A52" s="109"/>
      <c r="B52" s="110"/>
      <c r="C52" s="110"/>
      <c r="D52" s="110"/>
      <c r="E52" s="110"/>
      <c r="F52" s="110"/>
      <c r="G52" s="112"/>
      <c r="H52" s="110"/>
      <c r="I52" s="110"/>
      <c r="J52" s="110"/>
      <c r="K52" s="113"/>
      <c r="L52" s="113"/>
      <c r="M52" s="112"/>
      <c r="N52" s="113"/>
      <c r="O52" s="113"/>
      <c r="P52" s="113"/>
      <c r="Q52" s="113"/>
      <c r="R52" s="114"/>
    </row>
    <row r="53" spans="1:18" s="125" customFormat="1" ht="13.5" customHeight="1" thickBot="1">
      <c r="A53" s="104"/>
      <c r="B53" s="70"/>
      <c r="C53" s="70"/>
      <c r="D53" s="70"/>
      <c r="E53" s="79">
        <f>B49</f>
        <v>1339000</v>
      </c>
      <c r="F53" s="70"/>
      <c r="G53" s="71"/>
      <c r="H53" s="70"/>
      <c r="I53" s="70"/>
      <c r="J53" s="70"/>
      <c r="K53" s="105"/>
      <c r="L53" s="105"/>
      <c r="M53" s="71"/>
      <c r="N53" s="105"/>
      <c r="O53" s="105"/>
      <c r="P53" s="105"/>
      <c r="Q53" s="105"/>
      <c r="R53" s="106"/>
    </row>
    <row r="54" spans="1:18" s="125" customFormat="1" ht="13.5" customHeight="1">
      <c r="A54" s="17"/>
      <c r="B54" s="18"/>
      <c r="C54" s="19"/>
      <c r="D54" s="19"/>
      <c r="E54" s="97"/>
      <c r="F54" s="19"/>
      <c r="G54" s="98"/>
      <c r="H54" s="18"/>
      <c r="I54" s="19"/>
      <c r="J54" s="19"/>
      <c r="K54" s="19"/>
      <c r="L54" s="19"/>
      <c r="M54" s="19"/>
      <c r="N54" s="18"/>
      <c r="O54" s="19"/>
      <c r="P54" s="19"/>
      <c r="Q54" s="19"/>
      <c r="R54" s="19"/>
    </row>
    <row r="55" spans="1:18" ht="15" customHeight="1" thickBot="1">
      <c r="A55" s="23" t="s">
        <v>26</v>
      </c>
    </row>
    <row r="56" spans="1:18" ht="15" customHeight="1" thickBot="1">
      <c r="A56" s="69" t="s">
        <v>14</v>
      </c>
      <c r="B56" s="70">
        <f>B36+B14+B43+B49</f>
        <v>19099000</v>
      </c>
      <c r="C56" s="70"/>
      <c r="D56" s="70"/>
      <c r="E56" s="70">
        <f>B56</f>
        <v>19099000</v>
      </c>
      <c r="F56" s="70">
        <v>0</v>
      </c>
      <c r="G56" s="71" t="s">
        <v>18</v>
      </c>
      <c r="H56" s="70"/>
      <c r="I56" s="70"/>
      <c r="J56" s="70"/>
      <c r="K56" s="70"/>
      <c r="L56" s="70"/>
      <c r="M56" s="71"/>
      <c r="N56" s="70"/>
      <c r="O56" s="70"/>
      <c r="P56" s="70"/>
      <c r="Q56" s="70"/>
      <c r="R56" s="72"/>
    </row>
    <row r="57" spans="1:18">
      <c r="A57" s="65" t="s">
        <v>32</v>
      </c>
      <c r="B57" s="66">
        <f t="shared" ref="B57:B62" si="1">E56</f>
        <v>19099000</v>
      </c>
      <c r="C57" s="66"/>
      <c r="D57" s="66">
        <f>D37</f>
        <v>1125000</v>
      </c>
      <c r="E57" s="66">
        <f>B57+C57-D57</f>
        <v>17974000</v>
      </c>
      <c r="F57" s="66">
        <v>0</v>
      </c>
      <c r="G57" s="67" t="s">
        <v>18</v>
      </c>
      <c r="H57" s="66"/>
      <c r="I57" s="66"/>
      <c r="J57" s="66"/>
      <c r="K57" s="66"/>
      <c r="L57" s="66"/>
      <c r="M57" s="67"/>
      <c r="N57" s="66"/>
      <c r="O57" s="66"/>
      <c r="P57" s="66"/>
      <c r="Q57" s="66"/>
      <c r="R57" s="68"/>
    </row>
    <row r="58" spans="1:18" s="53" customFormat="1">
      <c r="A58" s="62" t="s">
        <v>33</v>
      </c>
      <c r="B58" s="60">
        <f t="shared" si="1"/>
        <v>17974000</v>
      </c>
      <c r="C58" s="60"/>
      <c r="D58" s="60">
        <f>D15</f>
        <v>1250000</v>
      </c>
      <c r="E58" s="60">
        <f>B58-D58+C58</f>
        <v>16724000</v>
      </c>
      <c r="F58" s="60">
        <v>0</v>
      </c>
      <c r="G58" s="61"/>
      <c r="H58" s="60"/>
      <c r="I58" s="60"/>
      <c r="J58" s="60"/>
      <c r="K58" s="60"/>
      <c r="L58" s="60"/>
      <c r="M58" s="61"/>
      <c r="N58" s="60"/>
      <c r="O58" s="60"/>
      <c r="P58" s="60"/>
      <c r="Q58" s="60"/>
      <c r="R58" s="63"/>
    </row>
    <row r="59" spans="1:18" s="53" customFormat="1">
      <c r="A59" s="62" t="s">
        <v>34</v>
      </c>
      <c r="B59" s="60">
        <f t="shared" si="1"/>
        <v>16724000</v>
      </c>
      <c r="C59" s="60"/>
      <c r="D59" s="60"/>
      <c r="E59" s="60">
        <f>B59-D59</f>
        <v>16724000</v>
      </c>
      <c r="F59" s="60">
        <v>0</v>
      </c>
      <c r="G59" s="61" t="s">
        <v>18</v>
      </c>
      <c r="H59" s="60"/>
      <c r="I59" s="60"/>
      <c r="J59" s="60"/>
      <c r="K59" s="60"/>
      <c r="L59" s="60"/>
      <c r="M59" s="61"/>
      <c r="N59" s="60"/>
      <c r="O59" s="60"/>
      <c r="P59" s="60"/>
      <c r="Q59" s="60"/>
      <c r="R59" s="63"/>
    </row>
    <row r="60" spans="1:18" s="53" customFormat="1">
      <c r="A60" s="62" t="s">
        <v>35</v>
      </c>
      <c r="B60" s="60">
        <f t="shared" si="1"/>
        <v>16724000</v>
      </c>
      <c r="C60" s="60"/>
      <c r="D60" s="60"/>
      <c r="E60" s="60">
        <f>B60-D60</f>
        <v>16724000</v>
      </c>
      <c r="F60" s="60">
        <v>0</v>
      </c>
      <c r="G60" s="61" t="s">
        <v>18</v>
      </c>
      <c r="H60" s="60"/>
      <c r="I60" s="60"/>
      <c r="J60" s="60"/>
      <c r="K60" s="60"/>
      <c r="L60" s="60"/>
      <c r="M60" s="61"/>
      <c r="N60" s="60"/>
      <c r="O60" s="60"/>
      <c r="P60" s="60"/>
      <c r="Q60" s="60"/>
      <c r="R60" s="63"/>
    </row>
    <row r="61" spans="1:18" s="53" customFormat="1">
      <c r="A61" s="62" t="s">
        <v>36</v>
      </c>
      <c r="B61" s="60">
        <f t="shared" si="1"/>
        <v>16724000</v>
      </c>
      <c r="C61" s="60"/>
      <c r="D61" s="60"/>
      <c r="E61" s="60">
        <f>B61-D61</f>
        <v>16724000</v>
      </c>
      <c r="F61" s="60">
        <v>0</v>
      </c>
      <c r="G61" s="61"/>
      <c r="H61" s="60"/>
      <c r="I61" s="60"/>
      <c r="J61" s="60"/>
      <c r="K61" s="60"/>
      <c r="L61" s="60"/>
      <c r="M61" s="61"/>
      <c r="N61" s="60"/>
      <c r="O61" s="60"/>
      <c r="P61" s="60"/>
      <c r="Q61" s="60"/>
      <c r="R61" s="63"/>
    </row>
    <row r="62" spans="1:18" s="53" customFormat="1">
      <c r="A62" s="62" t="s">
        <v>37</v>
      </c>
      <c r="B62" s="60">
        <f t="shared" si="1"/>
        <v>16724000</v>
      </c>
      <c r="C62" s="60"/>
      <c r="D62" s="60"/>
      <c r="E62" s="60">
        <f>B62-D62</f>
        <v>16724000</v>
      </c>
      <c r="F62" s="60">
        <v>0</v>
      </c>
      <c r="G62" s="61"/>
      <c r="H62" s="60"/>
      <c r="I62" s="60"/>
      <c r="J62" s="60"/>
      <c r="K62" s="60"/>
      <c r="L62" s="60"/>
      <c r="M62" s="61"/>
      <c r="N62" s="60"/>
      <c r="O62" s="60"/>
      <c r="P62" s="60"/>
      <c r="Q62" s="60"/>
      <c r="R62" s="63"/>
    </row>
    <row r="63" spans="1:18" s="53" customFormat="1">
      <c r="A63" s="62" t="s">
        <v>19</v>
      </c>
      <c r="B63" s="60">
        <f t="shared" ref="B63:B68" si="2">E62</f>
        <v>16724000</v>
      </c>
      <c r="C63" s="60"/>
      <c r="D63" s="60"/>
      <c r="E63" s="60">
        <f>B63</f>
        <v>16724000</v>
      </c>
      <c r="F63" s="60">
        <v>0</v>
      </c>
      <c r="G63" s="61" t="s">
        <v>18</v>
      </c>
      <c r="H63" s="60"/>
      <c r="I63" s="60"/>
      <c r="J63" s="60"/>
      <c r="K63" s="60"/>
      <c r="L63" s="60"/>
      <c r="M63" s="61"/>
      <c r="N63" s="60"/>
      <c r="O63" s="60"/>
      <c r="P63" s="60"/>
      <c r="Q63" s="60"/>
      <c r="R63" s="63"/>
    </row>
    <row r="64" spans="1:18" s="47" customFormat="1">
      <c r="A64" s="64" t="s">
        <v>27</v>
      </c>
      <c r="B64" s="60">
        <f t="shared" si="2"/>
        <v>16724000</v>
      </c>
      <c r="C64" s="60"/>
      <c r="D64" s="60"/>
      <c r="E64" s="60">
        <f>B64+C64-D64</f>
        <v>16724000</v>
      </c>
      <c r="F64" s="60">
        <v>0</v>
      </c>
      <c r="G64" s="61"/>
      <c r="H64" s="60"/>
      <c r="I64" s="60"/>
      <c r="J64" s="60"/>
      <c r="K64" s="60"/>
      <c r="L64" s="60"/>
      <c r="M64" s="61"/>
      <c r="N64" s="60"/>
      <c r="O64" s="60"/>
      <c r="P64" s="60"/>
      <c r="Q64" s="60"/>
      <c r="R64" s="63"/>
    </row>
    <row r="65" spans="1:18" s="48" customFormat="1">
      <c r="A65" s="62" t="s">
        <v>28</v>
      </c>
      <c r="B65" s="60">
        <f t="shared" si="2"/>
        <v>16724000</v>
      </c>
      <c r="C65" s="60"/>
      <c r="D65" s="60"/>
      <c r="E65" s="60">
        <f>B65-D65</f>
        <v>16724000</v>
      </c>
      <c r="F65" s="60">
        <v>0</v>
      </c>
      <c r="G65" s="61" t="s">
        <v>18</v>
      </c>
      <c r="H65" s="60"/>
      <c r="I65" s="60"/>
      <c r="J65" s="60"/>
      <c r="K65" s="60"/>
      <c r="L65" s="60"/>
      <c r="M65" s="61"/>
      <c r="N65" s="60"/>
      <c r="O65" s="60"/>
      <c r="P65" s="60"/>
      <c r="Q65" s="60"/>
      <c r="R65" s="63"/>
    </row>
    <row r="66" spans="1:18" s="50" customFormat="1">
      <c r="A66" s="62" t="s">
        <v>29</v>
      </c>
      <c r="B66" s="60">
        <f t="shared" si="2"/>
        <v>16724000</v>
      </c>
      <c r="C66" s="60"/>
      <c r="D66" s="60"/>
      <c r="E66" s="60">
        <f>B66+C66-D66</f>
        <v>16724000</v>
      </c>
      <c r="F66" s="60">
        <v>0</v>
      </c>
      <c r="G66" s="61" t="s">
        <v>18</v>
      </c>
      <c r="H66" s="60"/>
      <c r="I66" s="60"/>
      <c r="J66" s="60"/>
      <c r="K66" s="60"/>
      <c r="L66" s="60"/>
      <c r="M66" s="61"/>
      <c r="N66" s="60"/>
      <c r="O66" s="60"/>
      <c r="P66" s="60"/>
      <c r="Q66" s="60"/>
      <c r="R66" s="63"/>
    </row>
    <row r="67" spans="1:18" s="51" customFormat="1">
      <c r="A67" s="62" t="s">
        <v>30</v>
      </c>
      <c r="B67" s="60">
        <f t="shared" si="2"/>
        <v>16724000</v>
      </c>
      <c r="C67" s="60"/>
      <c r="D67" s="60"/>
      <c r="E67" s="60">
        <f>B67-D67</f>
        <v>16724000</v>
      </c>
      <c r="F67" s="60">
        <v>0</v>
      </c>
      <c r="G67" s="61"/>
      <c r="H67" s="60"/>
      <c r="I67" s="60"/>
      <c r="J67" s="60"/>
      <c r="K67" s="60"/>
      <c r="L67" s="60"/>
      <c r="M67" s="61"/>
      <c r="N67" s="60"/>
      <c r="O67" s="60"/>
      <c r="P67" s="60"/>
      <c r="Q67" s="60"/>
      <c r="R67" s="63"/>
    </row>
    <row r="68" spans="1:18" s="52" customFormat="1" ht="13.5" thickBot="1">
      <c r="A68" s="73" t="s">
        <v>31</v>
      </c>
      <c r="B68" s="74">
        <f t="shared" si="2"/>
        <v>16724000</v>
      </c>
      <c r="C68" s="74"/>
      <c r="D68" s="74"/>
      <c r="E68" s="74">
        <f>B68-D68</f>
        <v>16724000</v>
      </c>
      <c r="F68" s="74">
        <v>0</v>
      </c>
      <c r="G68" s="75"/>
      <c r="H68" s="74"/>
      <c r="I68" s="74"/>
      <c r="J68" s="74"/>
      <c r="K68" s="74"/>
      <c r="L68" s="74"/>
      <c r="M68" s="75"/>
      <c r="N68" s="74"/>
      <c r="O68" s="74"/>
      <c r="P68" s="74"/>
      <c r="Q68" s="74"/>
      <c r="R68" s="76"/>
    </row>
    <row r="69" spans="1:18" ht="15" customHeight="1" thickBot="1">
      <c r="A69" s="77" t="s">
        <v>15</v>
      </c>
      <c r="B69" s="78" t="s">
        <v>16</v>
      </c>
      <c r="C69" s="79">
        <f>SUM(C57:C68)</f>
        <v>0</v>
      </c>
      <c r="D69" s="79">
        <f>SUM(D57:D68)</f>
        <v>2375000</v>
      </c>
      <c r="E69" s="80">
        <f>E67</f>
        <v>16724000</v>
      </c>
      <c r="F69" s="79">
        <f>SUM(F57:F57)</f>
        <v>0</v>
      </c>
      <c r="G69" s="81"/>
      <c r="H69" s="78" t="s">
        <v>16</v>
      </c>
      <c r="I69" s="79">
        <f>SUM(I56:I68)</f>
        <v>0</v>
      </c>
      <c r="J69" s="79">
        <f>SUM(J56:J68)</f>
        <v>0</v>
      </c>
      <c r="K69" s="79">
        <f>SUM(K57:K57)</f>
        <v>0</v>
      </c>
      <c r="L69" s="79">
        <f>SUM(L57:L57)</f>
        <v>0</v>
      </c>
      <c r="M69" s="79"/>
      <c r="N69" s="78" t="s">
        <v>16</v>
      </c>
      <c r="O69" s="79">
        <f>O60</f>
        <v>0</v>
      </c>
      <c r="P69" s="79">
        <f>P61</f>
        <v>0</v>
      </c>
      <c r="Q69" s="79">
        <f>Q61</f>
        <v>0</v>
      </c>
      <c r="R69" s="79">
        <f t="shared" ref="R69" si="3">R60</f>
        <v>0</v>
      </c>
    </row>
    <row r="70" spans="1:18" ht="15" customHeight="1">
      <c r="A70" s="31"/>
      <c r="B70" s="18"/>
      <c r="C70" s="19"/>
      <c r="D70" s="19"/>
      <c r="E70" s="19"/>
      <c r="F70" s="19"/>
      <c r="G70" s="20"/>
      <c r="H70" s="18"/>
      <c r="I70" s="19"/>
      <c r="J70" s="19"/>
      <c r="K70" s="19"/>
      <c r="L70" s="19"/>
      <c r="M70" s="19"/>
      <c r="N70" s="18"/>
      <c r="O70" s="19"/>
      <c r="P70" s="19"/>
      <c r="Q70" s="19"/>
    </row>
    <row r="71" spans="1:18" ht="15" customHeight="1">
      <c r="B71" s="129" t="s">
        <v>20</v>
      </c>
      <c r="C71" s="130"/>
      <c r="G71" s="25"/>
    </row>
    <row r="72" spans="1:18" ht="15" customHeight="1" thickBot="1">
      <c r="A72" s="32"/>
      <c r="B72" s="131" t="s">
        <v>21</v>
      </c>
      <c r="C72" s="132"/>
      <c r="D72" s="132"/>
      <c r="G72" s="25"/>
    </row>
    <row r="73" spans="1:18" ht="15" customHeight="1" thickBot="1">
      <c r="A73" s="33" t="s">
        <v>14</v>
      </c>
      <c r="B73" s="7">
        <v>0</v>
      </c>
      <c r="C73" s="26">
        <v>0</v>
      </c>
      <c r="D73" s="7">
        <v>0</v>
      </c>
      <c r="E73" s="26">
        <v>0</v>
      </c>
      <c r="F73" s="7">
        <v>0</v>
      </c>
      <c r="G73" s="34"/>
      <c r="H73" s="7">
        <v>0</v>
      </c>
      <c r="I73" s="7">
        <v>0</v>
      </c>
      <c r="J73" s="26">
        <v>0</v>
      </c>
      <c r="K73" s="35">
        <v>0</v>
      </c>
      <c r="L73" s="36">
        <v>0</v>
      </c>
      <c r="M73" s="7"/>
      <c r="N73" s="7">
        <v>0</v>
      </c>
      <c r="O73" s="35">
        <v>0</v>
      </c>
      <c r="P73" s="35">
        <v>0</v>
      </c>
      <c r="Q73" s="35">
        <v>0</v>
      </c>
      <c r="R73" s="35">
        <v>0</v>
      </c>
    </row>
    <row r="74" spans="1:18" ht="15" customHeight="1" thickBot="1">
      <c r="A74" s="37"/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8"/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9"/>
      <c r="N74" s="7">
        <v>0</v>
      </c>
      <c r="O74" s="7">
        <v>0</v>
      </c>
      <c r="P74" s="7">
        <v>0</v>
      </c>
      <c r="Q74" s="7">
        <v>0</v>
      </c>
      <c r="R74" s="10">
        <v>0</v>
      </c>
    </row>
    <row r="75" spans="1:18" ht="409.6" hidden="1" customHeight="1" thickBot="1"/>
    <row r="76" spans="1:18" ht="409.6" hidden="1" customHeight="1" thickBot="1"/>
    <row r="77" spans="1:18" ht="409.6" hidden="1" customHeight="1" thickBot="1"/>
    <row r="78" spans="1:18" ht="409.6" hidden="1" customHeight="1" thickBot="1"/>
    <row r="79" spans="1:18" ht="409.6" hidden="1" customHeight="1" thickBot="1"/>
    <row r="80" spans="1:18" ht="409.6" hidden="1" customHeight="1" thickBot="1"/>
    <row r="81" spans="1:18" ht="409.6" hidden="1" customHeight="1" thickBot="1"/>
    <row r="82" spans="1:18" ht="409.6" hidden="1" customHeight="1" thickBot="1"/>
    <row r="83" spans="1:18" ht="13.5" thickBot="1">
      <c r="A83" s="38" t="s">
        <v>15</v>
      </c>
      <c r="B83" s="15" t="s">
        <v>16</v>
      </c>
      <c r="C83" s="14">
        <v>0</v>
      </c>
      <c r="D83" s="14">
        <v>0</v>
      </c>
      <c r="E83" s="15" t="s">
        <v>16</v>
      </c>
      <c r="F83" s="14">
        <v>0</v>
      </c>
      <c r="G83" s="6"/>
      <c r="H83" s="15" t="s">
        <v>16</v>
      </c>
      <c r="I83" s="14">
        <v>0</v>
      </c>
      <c r="J83" s="14">
        <v>0</v>
      </c>
      <c r="K83" s="14">
        <v>0</v>
      </c>
      <c r="L83" s="14">
        <v>0</v>
      </c>
      <c r="M83" s="14"/>
      <c r="N83" s="15" t="s">
        <v>16</v>
      </c>
      <c r="O83" s="14">
        <v>0</v>
      </c>
      <c r="P83" s="14">
        <v>0</v>
      </c>
      <c r="Q83" s="14">
        <v>0</v>
      </c>
      <c r="R83" s="39">
        <v>0</v>
      </c>
    </row>
    <row r="84" spans="1:18">
      <c r="B84" s="24"/>
      <c r="C84" s="24"/>
      <c r="D84" s="24"/>
      <c r="E84" s="24"/>
    </row>
    <row r="85" spans="1:18" ht="15" customHeight="1" thickBot="1">
      <c r="B85" s="126" t="s">
        <v>22</v>
      </c>
      <c r="C85" s="132"/>
      <c r="D85" s="132"/>
      <c r="E85" s="132"/>
      <c r="G85" s="25"/>
    </row>
    <row r="86" spans="1:18" ht="15" customHeight="1" thickBot="1">
      <c r="A86" s="6" t="s">
        <v>14</v>
      </c>
      <c r="B86" s="9">
        <f>B56+B8</f>
        <v>19099000</v>
      </c>
      <c r="C86" s="40">
        <v>0</v>
      </c>
      <c r="D86" s="40">
        <v>0</v>
      </c>
      <c r="E86" s="40">
        <f>B86+C86-D86</f>
        <v>19099000</v>
      </c>
      <c r="F86" s="40">
        <v>0</v>
      </c>
      <c r="G86" s="9" t="str">
        <f>G56</f>
        <v/>
      </c>
      <c r="H86" s="9">
        <f>H56</f>
        <v>0</v>
      </c>
      <c r="I86" s="40">
        <v>0</v>
      </c>
      <c r="J86" s="40">
        <v>0</v>
      </c>
      <c r="K86" s="40">
        <v>0</v>
      </c>
      <c r="L86" s="40">
        <v>0</v>
      </c>
      <c r="M86" s="40"/>
      <c r="N86" s="9">
        <f>N56</f>
        <v>0</v>
      </c>
      <c r="O86" s="40">
        <v>0</v>
      </c>
      <c r="P86" s="40">
        <v>0</v>
      </c>
      <c r="Q86" s="40">
        <v>0</v>
      </c>
      <c r="R86" s="40">
        <v>0</v>
      </c>
    </row>
    <row r="87" spans="1:18" ht="13.5" thickBot="1">
      <c r="A87" s="11" t="s">
        <v>32</v>
      </c>
      <c r="B87" s="9">
        <f>B57</f>
        <v>19099000</v>
      </c>
      <c r="C87" s="9">
        <f t="shared" ref="C87" si="4">C57</f>
        <v>0</v>
      </c>
      <c r="D87" s="9">
        <f>D57</f>
        <v>1125000</v>
      </c>
      <c r="E87" s="9">
        <f>B87+C87-D87</f>
        <v>17974000</v>
      </c>
      <c r="F87" s="9">
        <v>0</v>
      </c>
      <c r="G87" s="9" t="str">
        <f>G57</f>
        <v/>
      </c>
      <c r="H87" s="40">
        <v>0</v>
      </c>
      <c r="I87" s="40">
        <f>I57</f>
        <v>0</v>
      </c>
      <c r="J87" s="40">
        <f>I87</f>
        <v>0</v>
      </c>
      <c r="K87" s="40">
        <v>0</v>
      </c>
      <c r="L87" s="40">
        <v>0</v>
      </c>
      <c r="M87" s="9"/>
      <c r="N87" s="9">
        <f>N57</f>
        <v>0</v>
      </c>
      <c r="O87" s="9">
        <f>O57</f>
        <v>0</v>
      </c>
      <c r="P87" s="9">
        <f>P57</f>
        <v>0</v>
      </c>
      <c r="Q87" s="9">
        <f>Q57</f>
        <v>0</v>
      </c>
      <c r="R87" s="9">
        <f>R57</f>
        <v>0</v>
      </c>
    </row>
    <row r="88" spans="1:18" ht="13.5" thickBot="1">
      <c r="A88" s="11" t="s">
        <v>33</v>
      </c>
      <c r="B88" s="9">
        <f>E87</f>
        <v>17974000</v>
      </c>
      <c r="C88" s="9">
        <f t="shared" ref="B88:D98" si="5">C58</f>
        <v>0</v>
      </c>
      <c r="D88" s="9">
        <f>D58</f>
        <v>1250000</v>
      </c>
      <c r="E88" s="9">
        <f t="shared" ref="E88:E98" si="6">B88+C88-D88</f>
        <v>16724000</v>
      </c>
      <c r="F88" s="28">
        <v>0</v>
      </c>
      <c r="G88" s="29"/>
      <c r="H88" s="26">
        <v>0</v>
      </c>
      <c r="I88" s="40">
        <f t="shared" ref="I88:I93" si="7">I58</f>
        <v>0</v>
      </c>
      <c r="J88" s="40">
        <f t="shared" ref="J88:J91" si="8">I88</f>
        <v>0</v>
      </c>
      <c r="K88" s="7">
        <v>0</v>
      </c>
      <c r="L88" s="7">
        <v>0</v>
      </c>
      <c r="M88" s="29" t="s">
        <v>18</v>
      </c>
      <c r="N88" s="26">
        <v>0</v>
      </c>
      <c r="O88" s="7">
        <v>0</v>
      </c>
      <c r="P88" s="26">
        <v>0</v>
      </c>
      <c r="Q88" s="7">
        <v>0</v>
      </c>
      <c r="R88" s="7">
        <v>0</v>
      </c>
    </row>
    <row r="89" spans="1:18" ht="13.5" thickBot="1">
      <c r="A89" s="11" t="s">
        <v>34</v>
      </c>
      <c r="B89" s="9">
        <f>E88</f>
        <v>16724000</v>
      </c>
      <c r="C89" s="9">
        <f t="shared" si="5"/>
        <v>0</v>
      </c>
      <c r="D89" s="9">
        <f t="shared" si="5"/>
        <v>0</v>
      </c>
      <c r="E89" s="9">
        <f t="shared" si="6"/>
        <v>16724000</v>
      </c>
      <c r="F89" s="28">
        <v>0</v>
      </c>
      <c r="G89" s="29" t="s">
        <v>18</v>
      </c>
      <c r="H89" s="26">
        <v>0</v>
      </c>
      <c r="I89" s="40">
        <f t="shared" si="7"/>
        <v>0</v>
      </c>
      <c r="J89" s="40">
        <f t="shared" si="8"/>
        <v>0</v>
      </c>
      <c r="K89" s="7">
        <v>0</v>
      </c>
      <c r="L89" s="7">
        <v>0</v>
      </c>
      <c r="M89" s="29" t="s">
        <v>18</v>
      </c>
      <c r="N89" s="26">
        <v>0</v>
      </c>
      <c r="O89" s="7">
        <v>0</v>
      </c>
      <c r="P89" s="26">
        <v>0</v>
      </c>
      <c r="Q89" s="7">
        <v>0</v>
      </c>
      <c r="R89" s="7">
        <v>0</v>
      </c>
    </row>
    <row r="90" spans="1:18" ht="13.5" thickBot="1">
      <c r="A90" s="11" t="s">
        <v>35</v>
      </c>
      <c r="B90" s="9">
        <f>E89</f>
        <v>16724000</v>
      </c>
      <c r="C90" s="9">
        <f t="shared" si="5"/>
        <v>0</v>
      </c>
      <c r="D90" s="9">
        <f t="shared" si="5"/>
        <v>0</v>
      </c>
      <c r="E90" s="9">
        <f>B90-D90</f>
        <v>16724000</v>
      </c>
      <c r="F90" s="28">
        <v>0</v>
      </c>
      <c r="G90" s="29" t="s">
        <v>18</v>
      </c>
      <c r="H90" s="26">
        <v>0</v>
      </c>
      <c r="I90" s="40">
        <f t="shared" si="7"/>
        <v>0</v>
      </c>
      <c r="J90" s="40">
        <f t="shared" si="8"/>
        <v>0</v>
      </c>
      <c r="K90" s="7">
        <v>0</v>
      </c>
      <c r="L90" s="7">
        <v>0</v>
      </c>
      <c r="M90" s="29" t="s">
        <v>18</v>
      </c>
      <c r="N90" s="26">
        <v>0</v>
      </c>
      <c r="O90" s="7">
        <f>O60</f>
        <v>0</v>
      </c>
      <c r="P90" s="7">
        <f t="shared" ref="P90:R90" si="9">P60</f>
        <v>0</v>
      </c>
      <c r="Q90" s="7">
        <f t="shared" si="9"/>
        <v>0</v>
      </c>
      <c r="R90" s="7">
        <f t="shared" si="9"/>
        <v>0</v>
      </c>
    </row>
    <row r="91" spans="1:18" ht="13.5" thickBot="1">
      <c r="A91" s="11" t="s">
        <v>36</v>
      </c>
      <c r="B91" s="9">
        <f>E90</f>
        <v>16724000</v>
      </c>
      <c r="C91" s="9">
        <f t="shared" ref="C91" si="10">C61</f>
        <v>0</v>
      </c>
      <c r="D91" s="9">
        <f>D61</f>
        <v>0</v>
      </c>
      <c r="E91" s="9">
        <f>B91-D91</f>
        <v>16724000</v>
      </c>
      <c r="F91" s="28">
        <v>0</v>
      </c>
      <c r="G91" s="29"/>
      <c r="H91" s="26">
        <v>0</v>
      </c>
      <c r="I91" s="40">
        <f t="shared" si="7"/>
        <v>0</v>
      </c>
      <c r="J91" s="40">
        <f t="shared" si="8"/>
        <v>0</v>
      </c>
      <c r="K91" s="7">
        <v>0</v>
      </c>
      <c r="L91" s="7">
        <v>0</v>
      </c>
      <c r="M91" s="29" t="s">
        <v>18</v>
      </c>
      <c r="N91" s="26">
        <f>N61</f>
        <v>0</v>
      </c>
      <c r="O91" s="7">
        <v>0</v>
      </c>
      <c r="P91" s="26">
        <f>P61</f>
        <v>0</v>
      </c>
      <c r="Q91" s="7">
        <v>0</v>
      </c>
      <c r="R91" s="7">
        <v>0</v>
      </c>
    </row>
    <row r="92" spans="1:18" ht="13.5" thickBot="1">
      <c r="A92" s="11" t="s">
        <v>37</v>
      </c>
      <c r="B92" s="9">
        <f t="shared" ref="B92:D92" si="11">B62</f>
        <v>16724000</v>
      </c>
      <c r="C92" s="9">
        <f t="shared" si="11"/>
        <v>0</v>
      </c>
      <c r="D92" s="9">
        <f t="shared" si="11"/>
        <v>0</v>
      </c>
      <c r="E92" s="9">
        <f t="shared" si="6"/>
        <v>16724000</v>
      </c>
      <c r="F92" s="28">
        <v>0</v>
      </c>
      <c r="G92" s="29"/>
      <c r="H92" s="26">
        <v>0</v>
      </c>
      <c r="I92" s="40">
        <f t="shared" si="7"/>
        <v>0</v>
      </c>
      <c r="J92" s="7">
        <f>J62</f>
        <v>0</v>
      </c>
      <c r="K92" s="7">
        <v>0</v>
      </c>
      <c r="L92" s="7">
        <v>0</v>
      </c>
      <c r="M92" s="29" t="s">
        <v>18</v>
      </c>
      <c r="N92" s="26">
        <v>0</v>
      </c>
      <c r="O92" s="7">
        <v>0</v>
      </c>
      <c r="P92" s="26">
        <v>0</v>
      </c>
      <c r="Q92" s="7">
        <v>0</v>
      </c>
      <c r="R92" s="7">
        <v>0</v>
      </c>
    </row>
    <row r="93" spans="1:18" ht="13.5" thickBot="1">
      <c r="A93" s="11" t="s">
        <v>19</v>
      </c>
      <c r="B93" s="9">
        <f t="shared" si="5"/>
        <v>16724000</v>
      </c>
      <c r="C93" s="9">
        <f t="shared" si="5"/>
        <v>0</v>
      </c>
      <c r="D93" s="9">
        <f t="shared" si="5"/>
        <v>0</v>
      </c>
      <c r="E93" s="9">
        <f t="shared" si="6"/>
        <v>16724000</v>
      </c>
      <c r="F93" s="28">
        <v>0</v>
      </c>
      <c r="G93" s="29" t="s">
        <v>18</v>
      </c>
      <c r="H93" s="26">
        <v>0</v>
      </c>
      <c r="I93" s="40">
        <f t="shared" si="7"/>
        <v>0</v>
      </c>
      <c r="J93" s="26">
        <v>0</v>
      </c>
      <c r="K93" s="7">
        <v>0</v>
      </c>
      <c r="L93" s="7">
        <v>0</v>
      </c>
      <c r="M93" s="29" t="s">
        <v>18</v>
      </c>
      <c r="N93" s="26">
        <v>0</v>
      </c>
      <c r="O93" s="7">
        <v>0</v>
      </c>
      <c r="P93" s="26">
        <v>0</v>
      </c>
      <c r="Q93" s="7">
        <v>0</v>
      </c>
      <c r="R93" s="7">
        <v>0</v>
      </c>
    </row>
    <row r="94" spans="1:18" ht="13.5" thickBot="1">
      <c r="A94" s="54" t="s">
        <v>27</v>
      </c>
      <c r="B94" s="9">
        <f>E93</f>
        <v>16724000</v>
      </c>
      <c r="C94" s="9">
        <f t="shared" si="5"/>
        <v>0</v>
      </c>
      <c r="D94" s="9">
        <f>D16</f>
        <v>0</v>
      </c>
      <c r="E94" s="9">
        <f t="shared" si="6"/>
        <v>16724000</v>
      </c>
      <c r="F94" s="28">
        <v>0</v>
      </c>
      <c r="G94" s="29"/>
      <c r="H94" s="26">
        <v>0</v>
      </c>
      <c r="I94" s="7">
        <f>I64</f>
        <v>0</v>
      </c>
      <c r="J94" s="26">
        <f>J64</f>
        <v>0</v>
      </c>
      <c r="K94" s="7">
        <v>0</v>
      </c>
      <c r="L94" s="7">
        <v>0</v>
      </c>
      <c r="M94" s="29" t="s">
        <v>18</v>
      </c>
      <c r="N94" s="26">
        <v>0</v>
      </c>
      <c r="O94" s="7">
        <v>0</v>
      </c>
      <c r="P94" s="26">
        <v>0</v>
      </c>
      <c r="Q94" s="7">
        <v>0</v>
      </c>
      <c r="R94" s="7">
        <v>0</v>
      </c>
    </row>
    <row r="95" spans="1:18" ht="13.5" thickBot="1">
      <c r="A95" s="11" t="s">
        <v>28</v>
      </c>
      <c r="B95" s="9">
        <f t="shared" si="5"/>
        <v>16724000</v>
      </c>
      <c r="C95" s="9">
        <f t="shared" si="5"/>
        <v>0</v>
      </c>
      <c r="D95" s="9">
        <f t="shared" si="5"/>
        <v>0</v>
      </c>
      <c r="E95" s="9">
        <f t="shared" si="6"/>
        <v>16724000</v>
      </c>
      <c r="F95" s="28">
        <v>0</v>
      </c>
      <c r="G95" s="29" t="s">
        <v>18</v>
      </c>
      <c r="H95" s="26">
        <v>0</v>
      </c>
      <c r="I95" s="7">
        <f>I65</f>
        <v>0</v>
      </c>
      <c r="J95" s="26">
        <f>J65</f>
        <v>0</v>
      </c>
      <c r="K95" s="7">
        <v>0</v>
      </c>
      <c r="L95" s="7">
        <v>0</v>
      </c>
      <c r="M95" s="29" t="s">
        <v>18</v>
      </c>
      <c r="N95" s="26">
        <v>0</v>
      </c>
      <c r="O95" s="7">
        <v>0</v>
      </c>
      <c r="P95" s="26">
        <v>0</v>
      </c>
      <c r="Q95" s="7">
        <v>0</v>
      </c>
      <c r="R95" s="7">
        <v>0</v>
      </c>
    </row>
    <row r="96" spans="1:18" s="53" customFormat="1" ht="13.5" thickBot="1">
      <c r="A96" s="11" t="s">
        <v>29</v>
      </c>
      <c r="B96" s="9">
        <f t="shared" si="5"/>
        <v>16724000</v>
      </c>
      <c r="C96" s="9">
        <f t="shared" si="5"/>
        <v>0</v>
      </c>
      <c r="D96" s="9">
        <f t="shared" si="5"/>
        <v>0</v>
      </c>
      <c r="E96" s="9">
        <f t="shared" si="6"/>
        <v>16724000</v>
      </c>
      <c r="F96" s="28">
        <v>0</v>
      </c>
      <c r="G96" s="29" t="s">
        <v>18</v>
      </c>
      <c r="H96" s="26">
        <v>0</v>
      </c>
      <c r="I96" s="7">
        <v>0</v>
      </c>
      <c r="J96" s="26">
        <v>0</v>
      </c>
      <c r="K96" s="7">
        <v>0</v>
      </c>
      <c r="L96" s="7">
        <v>0</v>
      </c>
      <c r="M96" s="29" t="s">
        <v>18</v>
      </c>
      <c r="N96" s="26">
        <v>0</v>
      </c>
      <c r="O96" s="7">
        <v>0</v>
      </c>
      <c r="P96" s="26">
        <v>0</v>
      </c>
      <c r="Q96" s="7">
        <v>0</v>
      </c>
      <c r="R96" s="7">
        <v>0</v>
      </c>
    </row>
    <row r="97" spans="1:18" s="53" customFormat="1" ht="13.5" thickBot="1">
      <c r="A97" s="11" t="s">
        <v>30</v>
      </c>
      <c r="B97" s="9">
        <f t="shared" si="5"/>
        <v>16724000</v>
      </c>
      <c r="C97" s="9">
        <f t="shared" si="5"/>
        <v>0</v>
      </c>
      <c r="D97" s="9">
        <f t="shared" si="5"/>
        <v>0</v>
      </c>
      <c r="E97" s="9">
        <f t="shared" si="6"/>
        <v>16724000</v>
      </c>
      <c r="F97" s="28">
        <v>0</v>
      </c>
      <c r="G97" s="29" t="s">
        <v>18</v>
      </c>
      <c r="H97" s="26">
        <v>0</v>
      </c>
      <c r="I97" s="7">
        <f>I67</f>
        <v>0</v>
      </c>
      <c r="J97" s="26">
        <f>J67</f>
        <v>0</v>
      </c>
      <c r="K97" s="7">
        <v>0</v>
      </c>
      <c r="L97" s="7">
        <v>0</v>
      </c>
      <c r="M97" s="29" t="s">
        <v>18</v>
      </c>
      <c r="N97" s="26">
        <v>0</v>
      </c>
      <c r="O97" s="7">
        <v>0</v>
      </c>
      <c r="P97" s="26">
        <v>0</v>
      </c>
      <c r="Q97" s="7">
        <v>0</v>
      </c>
      <c r="R97" s="7">
        <v>0</v>
      </c>
    </row>
    <row r="98" spans="1:18" s="53" customFormat="1" ht="13.5" thickBot="1">
      <c r="A98" s="11" t="s">
        <v>31</v>
      </c>
      <c r="B98" s="9">
        <f t="shared" si="5"/>
        <v>16724000</v>
      </c>
      <c r="C98" s="9">
        <f>C9</f>
        <v>0</v>
      </c>
      <c r="D98" s="9">
        <f t="shared" si="5"/>
        <v>0</v>
      </c>
      <c r="E98" s="9">
        <f t="shared" si="6"/>
        <v>16724000</v>
      </c>
      <c r="F98" s="28">
        <v>0</v>
      </c>
      <c r="G98" s="29" t="s">
        <v>18</v>
      </c>
      <c r="H98" s="26">
        <v>0</v>
      </c>
      <c r="I98" s="7">
        <f>I68</f>
        <v>0</v>
      </c>
      <c r="J98" s="7">
        <f>J68</f>
        <v>0</v>
      </c>
      <c r="K98" s="7">
        <v>0</v>
      </c>
      <c r="L98" s="7">
        <v>0</v>
      </c>
      <c r="M98" s="29"/>
      <c r="N98" s="26">
        <v>0</v>
      </c>
      <c r="O98" s="7">
        <v>0</v>
      </c>
      <c r="P98" s="26">
        <v>0</v>
      </c>
      <c r="Q98" s="7">
        <v>0</v>
      </c>
      <c r="R98" s="7">
        <v>0</v>
      </c>
    </row>
    <row r="99" spans="1:18" s="53" customFormat="1" ht="15" customHeight="1" thickBot="1">
      <c r="A99" s="41" t="s">
        <v>23</v>
      </c>
      <c r="B99" s="15" t="s">
        <v>16</v>
      </c>
      <c r="C99" s="14">
        <f>SUM(C87:C98)</f>
        <v>0</v>
      </c>
      <c r="D99" s="14">
        <f>SUM(D86:D98)</f>
        <v>2375000</v>
      </c>
      <c r="E99" s="49">
        <f>B86-D99+C99</f>
        <v>16724000</v>
      </c>
      <c r="F99" s="14">
        <f>SUM(F87:F87)</f>
        <v>0</v>
      </c>
      <c r="G99" s="57"/>
      <c r="H99" s="13" t="s">
        <v>16</v>
      </c>
      <c r="I99" s="14">
        <f>SUM(I86:I98)</f>
        <v>0</v>
      </c>
      <c r="J99" s="14">
        <f>SUM(J86:J98)</f>
        <v>0</v>
      </c>
      <c r="K99" s="14">
        <f>SUM(K87:K87)</f>
        <v>0</v>
      </c>
      <c r="L99" s="14">
        <f>SUM(L87:L87)</f>
        <v>0</v>
      </c>
      <c r="M99" s="14"/>
      <c r="N99" s="13" t="s">
        <v>16</v>
      </c>
      <c r="O99" s="14">
        <f>O90</f>
        <v>0</v>
      </c>
      <c r="P99" s="14">
        <f>P91</f>
        <v>0</v>
      </c>
      <c r="Q99" s="14">
        <f>Q91</f>
        <v>0</v>
      </c>
      <c r="R99" s="14">
        <f>SUM(R87:R87)</f>
        <v>0</v>
      </c>
    </row>
    <row r="100" spans="1:18" s="53" customFormat="1" ht="13.9" customHeight="1">
      <c r="A100" s="42"/>
      <c r="B100" s="21"/>
      <c r="C100" s="43"/>
      <c r="D100" s="43"/>
      <c r="E100" s="43"/>
      <c r="F100" s="43"/>
      <c r="G100" s="43"/>
      <c r="H100" s="21"/>
      <c r="I100" s="43"/>
      <c r="J100" s="43"/>
      <c r="K100" s="43"/>
      <c r="L100" s="43"/>
      <c r="M100" s="43"/>
      <c r="N100" s="21"/>
      <c r="O100" s="43"/>
      <c r="P100" s="43"/>
      <c r="Q100" s="43"/>
      <c r="R100" s="43"/>
    </row>
    <row r="101" spans="1:18" s="53" customFormat="1" ht="15" customHeight="1" thickBot="1">
      <c r="A101" s="23"/>
      <c r="B101" s="126" t="s">
        <v>24</v>
      </c>
      <c r="C101" s="126"/>
      <c r="G101" s="25"/>
      <c r="R101" s="44"/>
    </row>
    <row r="102" spans="1:18" s="53" customFormat="1" ht="15" customHeight="1" thickBot="1">
      <c r="A102" s="33" t="s">
        <v>14</v>
      </c>
      <c r="B102" s="7">
        <v>0</v>
      </c>
      <c r="C102" s="26">
        <v>0</v>
      </c>
      <c r="D102" s="7">
        <v>0</v>
      </c>
      <c r="E102" s="26">
        <v>0</v>
      </c>
      <c r="F102" s="7">
        <v>0</v>
      </c>
      <c r="G102" s="34"/>
      <c r="H102" s="7">
        <v>0</v>
      </c>
      <c r="I102" s="7">
        <v>0</v>
      </c>
      <c r="J102" s="26">
        <v>0</v>
      </c>
      <c r="K102" s="35">
        <v>0</v>
      </c>
      <c r="L102" s="36">
        <v>0</v>
      </c>
      <c r="M102" s="7"/>
      <c r="N102" s="7">
        <v>0</v>
      </c>
      <c r="O102" s="35">
        <v>0</v>
      </c>
      <c r="P102" s="35">
        <v>0</v>
      </c>
      <c r="Q102" s="35">
        <v>0</v>
      </c>
      <c r="R102" s="35">
        <v>0</v>
      </c>
    </row>
    <row r="103" spans="1:18" s="53" customFormat="1" ht="15" customHeight="1" thickBot="1">
      <c r="A103" s="37"/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8"/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9"/>
      <c r="N103" s="7">
        <v>0</v>
      </c>
      <c r="O103" s="7">
        <v>0</v>
      </c>
      <c r="P103" s="7">
        <v>0</v>
      </c>
      <c r="Q103" s="7">
        <v>0</v>
      </c>
      <c r="R103" s="10">
        <v>0</v>
      </c>
    </row>
    <row r="104" spans="1:18" s="53" customFormat="1" ht="15" customHeight="1" thickBot="1">
      <c r="A104" s="38" t="s">
        <v>15</v>
      </c>
      <c r="B104" s="15" t="s">
        <v>16</v>
      </c>
      <c r="C104" s="14">
        <v>0</v>
      </c>
      <c r="D104" s="14">
        <v>0</v>
      </c>
      <c r="E104" s="15" t="s">
        <v>16</v>
      </c>
      <c r="F104" s="14">
        <v>0</v>
      </c>
      <c r="G104" s="6"/>
      <c r="H104" s="15" t="s">
        <v>16</v>
      </c>
      <c r="I104" s="14">
        <v>0</v>
      </c>
      <c r="J104" s="14">
        <v>0</v>
      </c>
      <c r="K104" s="14">
        <v>0</v>
      </c>
      <c r="L104" s="14">
        <v>0</v>
      </c>
      <c r="M104" s="14"/>
      <c r="N104" s="15" t="s">
        <v>16</v>
      </c>
      <c r="O104" s="14">
        <v>0</v>
      </c>
      <c r="P104" s="14">
        <v>0</v>
      </c>
      <c r="Q104" s="14">
        <v>0</v>
      </c>
      <c r="R104" s="39">
        <v>0</v>
      </c>
    </row>
    <row r="105" spans="1:18" s="53" customFormat="1" ht="15" customHeight="1">
      <c r="A105" s="23"/>
      <c r="B105" s="24"/>
      <c r="C105" s="24"/>
      <c r="D105" s="24"/>
      <c r="E105" s="24"/>
    </row>
    <row r="106" spans="1:18" s="53" customFormat="1" ht="409.6" hidden="1" customHeight="1">
      <c r="A106" s="23"/>
    </row>
    <row r="107" spans="1:18" s="53" customFormat="1" ht="15" customHeight="1" thickBot="1">
      <c r="A107" s="45"/>
      <c r="B107" s="126" t="s">
        <v>25</v>
      </c>
      <c r="C107" s="126"/>
      <c r="D107" s="126"/>
      <c r="E107" s="126"/>
      <c r="G107" s="25"/>
    </row>
    <row r="108" spans="1:18" s="53" customFormat="1" ht="15" customHeight="1" thickBot="1">
      <c r="A108" s="6" t="s">
        <v>14</v>
      </c>
      <c r="B108" s="9">
        <f>B86</f>
        <v>19099000</v>
      </c>
      <c r="C108" s="40">
        <v>0</v>
      </c>
      <c r="D108" s="40">
        <v>0</v>
      </c>
      <c r="E108" s="40">
        <f>B108</f>
        <v>19099000</v>
      </c>
      <c r="F108" s="40">
        <v>0</v>
      </c>
      <c r="G108" s="9"/>
      <c r="H108" s="9">
        <f>H78</f>
        <v>0</v>
      </c>
      <c r="I108" s="40">
        <v>0</v>
      </c>
      <c r="J108" s="40">
        <v>0</v>
      </c>
      <c r="K108" s="40">
        <v>0</v>
      </c>
      <c r="L108" s="40">
        <v>0</v>
      </c>
      <c r="M108" s="40"/>
      <c r="N108" s="9">
        <f>N78</f>
        <v>0</v>
      </c>
      <c r="O108" s="40">
        <v>0</v>
      </c>
      <c r="P108" s="40">
        <v>0</v>
      </c>
      <c r="Q108" s="40">
        <v>0</v>
      </c>
      <c r="R108" s="40">
        <v>0</v>
      </c>
    </row>
    <row r="109" spans="1:18" s="53" customFormat="1" ht="13.5" thickBot="1">
      <c r="A109" s="11" t="s">
        <v>32</v>
      </c>
      <c r="B109" s="9">
        <f>B87</f>
        <v>19099000</v>
      </c>
      <c r="C109" s="9">
        <f t="shared" ref="C109:E109" si="12">C87</f>
        <v>0</v>
      </c>
      <c r="D109" s="9">
        <f t="shared" si="12"/>
        <v>1125000</v>
      </c>
      <c r="E109" s="9">
        <f t="shared" si="12"/>
        <v>17974000</v>
      </c>
      <c r="F109" s="9">
        <v>0</v>
      </c>
      <c r="G109" s="9"/>
      <c r="H109" s="40">
        <v>0</v>
      </c>
      <c r="I109" s="40">
        <f>I87</f>
        <v>0</v>
      </c>
      <c r="J109" s="40">
        <f>J87</f>
        <v>0</v>
      </c>
      <c r="K109" s="40">
        <v>0</v>
      </c>
      <c r="L109" s="40">
        <v>0</v>
      </c>
      <c r="M109" s="9"/>
      <c r="N109" s="9">
        <f>N79</f>
        <v>0</v>
      </c>
      <c r="O109" s="9">
        <f>O79</f>
        <v>0</v>
      </c>
      <c r="P109" s="9">
        <f>P79</f>
        <v>0</v>
      </c>
      <c r="Q109" s="9">
        <f>Q79</f>
        <v>0</v>
      </c>
      <c r="R109" s="9">
        <f>R79</f>
        <v>0</v>
      </c>
    </row>
    <row r="110" spans="1:18" s="53" customFormat="1" ht="13.5" thickBot="1">
      <c r="A110" s="11" t="s">
        <v>33</v>
      </c>
      <c r="B110" s="9">
        <f t="shared" ref="B110:E120" si="13">B88</f>
        <v>17974000</v>
      </c>
      <c r="C110" s="9">
        <f t="shared" si="13"/>
        <v>0</v>
      </c>
      <c r="D110" s="9">
        <f t="shared" si="13"/>
        <v>1250000</v>
      </c>
      <c r="E110" s="9">
        <f t="shared" si="13"/>
        <v>16724000</v>
      </c>
      <c r="F110" s="28">
        <v>0</v>
      </c>
      <c r="G110" s="29"/>
      <c r="H110" s="26">
        <v>0</v>
      </c>
      <c r="I110" s="7">
        <f>I88</f>
        <v>0</v>
      </c>
      <c r="J110" s="7">
        <f>J88</f>
        <v>0</v>
      </c>
      <c r="K110" s="7">
        <v>0</v>
      </c>
      <c r="L110" s="7">
        <v>0</v>
      </c>
      <c r="M110" s="29" t="s">
        <v>18</v>
      </c>
      <c r="N110" s="26">
        <v>0</v>
      </c>
      <c r="O110" s="7">
        <v>0</v>
      </c>
      <c r="P110" s="26">
        <v>0</v>
      </c>
      <c r="Q110" s="7">
        <v>0</v>
      </c>
      <c r="R110" s="7">
        <v>0</v>
      </c>
    </row>
    <row r="111" spans="1:18" ht="13.5" thickBot="1">
      <c r="A111" s="11" t="s">
        <v>34</v>
      </c>
      <c r="B111" s="9">
        <f t="shared" si="13"/>
        <v>16724000</v>
      </c>
      <c r="C111" s="9">
        <f t="shared" si="13"/>
        <v>0</v>
      </c>
      <c r="D111" s="9">
        <f t="shared" si="13"/>
        <v>0</v>
      </c>
      <c r="E111" s="9">
        <f t="shared" si="13"/>
        <v>16724000</v>
      </c>
      <c r="F111" s="28">
        <v>0</v>
      </c>
      <c r="G111" s="29" t="s">
        <v>18</v>
      </c>
      <c r="H111" s="26">
        <v>0</v>
      </c>
      <c r="I111" s="7">
        <f t="shared" ref="I111:J113" si="14">I89</f>
        <v>0</v>
      </c>
      <c r="J111" s="26">
        <f t="shared" si="14"/>
        <v>0</v>
      </c>
      <c r="K111" s="7">
        <v>0</v>
      </c>
      <c r="L111" s="7">
        <v>0</v>
      </c>
      <c r="M111" s="29" t="s">
        <v>18</v>
      </c>
      <c r="N111" s="26">
        <v>0</v>
      </c>
      <c r="O111" s="7">
        <v>0</v>
      </c>
      <c r="P111" s="26">
        <v>0</v>
      </c>
      <c r="Q111" s="7">
        <v>0</v>
      </c>
      <c r="R111" s="7">
        <v>0</v>
      </c>
    </row>
    <row r="112" spans="1:18" ht="13.5" thickBot="1">
      <c r="A112" s="11" t="s">
        <v>35</v>
      </c>
      <c r="B112" s="9">
        <f t="shared" si="13"/>
        <v>16724000</v>
      </c>
      <c r="C112" s="9">
        <f t="shared" si="13"/>
        <v>0</v>
      </c>
      <c r="D112" s="9">
        <f t="shared" si="13"/>
        <v>0</v>
      </c>
      <c r="E112" s="9">
        <f t="shared" si="13"/>
        <v>16724000</v>
      </c>
      <c r="F112" s="28">
        <v>0</v>
      </c>
      <c r="G112" s="29" t="s">
        <v>18</v>
      </c>
      <c r="H112" s="26">
        <v>0</v>
      </c>
      <c r="I112" s="7">
        <f t="shared" si="14"/>
        <v>0</v>
      </c>
      <c r="J112" s="7">
        <f t="shared" si="14"/>
        <v>0</v>
      </c>
      <c r="K112" s="7">
        <v>0</v>
      </c>
      <c r="L112" s="7">
        <v>0</v>
      </c>
      <c r="M112" s="29" t="s">
        <v>18</v>
      </c>
      <c r="N112" s="26">
        <v>0</v>
      </c>
      <c r="O112" s="7">
        <f>O90</f>
        <v>0</v>
      </c>
      <c r="P112" s="7">
        <f t="shared" ref="P112:Q112" si="15">P90</f>
        <v>0</v>
      </c>
      <c r="Q112" s="7">
        <f t="shared" si="15"/>
        <v>0</v>
      </c>
      <c r="R112" s="7">
        <v>0</v>
      </c>
    </row>
    <row r="113" spans="1:18" ht="13.5" thickBot="1">
      <c r="A113" s="11" t="s">
        <v>36</v>
      </c>
      <c r="B113" s="9">
        <f>E112</f>
        <v>16724000</v>
      </c>
      <c r="C113" s="9">
        <f t="shared" si="13"/>
        <v>0</v>
      </c>
      <c r="D113" s="9">
        <f t="shared" si="13"/>
        <v>0</v>
      </c>
      <c r="E113" s="9">
        <f t="shared" si="13"/>
        <v>16724000</v>
      </c>
      <c r="F113" s="28">
        <v>0</v>
      </c>
      <c r="G113" s="29"/>
      <c r="H113" s="26">
        <v>0</v>
      </c>
      <c r="I113" s="7">
        <f t="shared" si="14"/>
        <v>0</v>
      </c>
      <c r="J113" s="26">
        <f t="shared" si="14"/>
        <v>0</v>
      </c>
      <c r="K113" s="7">
        <v>0</v>
      </c>
      <c r="L113" s="7">
        <v>0</v>
      </c>
      <c r="M113" s="29" t="s">
        <v>18</v>
      </c>
      <c r="N113" s="26">
        <v>0</v>
      </c>
      <c r="O113" s="7">
        <f>O91</f>
        <v>0</v>
      </c>
      <c r="P113" s="26">
        <f>P91</f>
        <v>0</v>
      </c>
      <c r="Q113" s="7">
        <v>0</v>
      </c>
      <c r="R113" s="7">
        <v>0</v>
      </c>
    </row>
    <row r="114" spans="1:18" ht="13.5" thickBot="1">
      <c r="A114" s="11" t="s">
        <v>37</v>
      </c>
      <c r="B114" s="9">
        <f t="shared" si="13"/>
        <v>16724000</v>
      </c>
      <c r="C114" s="9">
        <f t="shared" si="13"/>
        <v>0</v>
      </c>
      <c r="D114" s="9">
        <f t="shared" si="13"/>
        <v>0</v>
      </c>
      <c r="E114" s="9">
        <f t="shared" si="13"/>
        <v>16724000</v>
      </c>
      <c r="F114" s="28">
        <v>0</v>
      </c>
      <c r="G114" s="29"/>
      <c r="H114" s="26">
        <v>0</v>
      </c>
      <c r="I114" s="7">
        <f t="shared" ref="I114:J114" si="16">I92</f>
        <v>0</v>
      </c>
      <c r="J114" s="26">
        <f t="shared" si="16"/>
        <v>0</v>
      </c>
      <c r="K114" s="7">
        <v>0</v>
      </c>
      <c r="L114" s="7">
        <v>0</v>
      </c>
      <c r="M114" s="29" t="s">
        <v>18</v>
      </c>
      <c r="N114" s="26">
        <v>0</v>
      </c>
      <c r="O114" s="7">
        <v>0</v>
      </c>
      <c r="P114" s="26">
        <v>0</v>
      </c>
      <c r="Q114" s="7">
        <v>0</v>
      </c>
      <c r="R114" s="7">
        <v>0</v>
      </c>
    </row>
    <row r="115" spans="1:18" ht="13.5" thickBot="1">
      <c r="A115" s="11" t="s">
        <v>19</v>
      </c>
      <c r="B115" s="9">
        <f t="shared" si="13"/>
        <v>16724000</v>
      </c>
      <c r="C115" s="9">
        <f t="shared" si="13"/>
        <v>0</v>
      </c>
      <c r="D115" s="9">
        <f t="shared" si="13"/>
        <v>0</v>
      </c>
      <c r="E115" s="9">
        <f t="shared" si="13"/>
        <v>16724000</v>
      </c>
      <c r="F115" s="28">
        <v>0</v>
      </c>
      <c r="G115" s="29" t="s">
        <v>18</v>
      </c>
      <c r="H115" s="26">
        <v>0</v>
      </c>
      <c r="I115" s="7">
        <f t="shared" ref="I115:J115" si="17">I93</f>
        <v>0</v>
      </c>
      <c r="J115" s="26">
        <f t="shared" si="17"/>
        <v>0</v>
      </c>
      <c r="K115" s="7">
        <v>0</v>
      </c>
      <c r="L115" s="7">
        <v>0</v>
      </c>
      <c r="M115" s="29" t="s">
        <v>18</v>
      </c>
      <c r="N115" s="26">
        <v>0</v>
      </c>
      <c r="O115" s="7">
        <v>0</v>
      </c>
      <c r="P115" s="26">
        <v>0</v>
      </c>
      <c r="Q115" s="7">
        <v>0</v>
      </c>
      <c r="R115" s="7">
        <v>0</v>
      </c>
    </row>
    <row r="116" spans="1:18" ht="13.5" thickBot="1">
      <c r="A116" s="54" t="s">
        <v>27</v>
      </c>
      <c r="B116" s="9">
        <f t="shared" si="13"/>
        <v>16724000</v>
      </c>
      <c r="C116" s="9">
        <f t="shared" si="13"/>
        <v>0</v>
      </c>
      <c r="D116" s="9">
        <f t="shared" si="13"/>
        <v>0</v>
      </c>
      <c r="E116" s="9">
        <f t="shared" si="13"/>
        <v>16724000</v>
      </c>
      <c r="F116" s="28">
        <v>0</v>
      </c>
      <c r="G116" s="29"/>
      <c r="H116" s="26">
        <v>0</v>
      </c>
      <c r="I116" s="7">
        <f t="shared" ref="I116:J116" si="18">I94</f>
        <v>0</v>
      </c>
      <c r="J116" s="26">
        <f t="shared" si="18"/>
        <v>0</v>
      </c>
      <c r="K116" s="7">
        <v>0</v>
      </c>
      <c r="L116" s="7">
        <v>0</v>
      </c>
      <c r="M116" s="29" t="s">
        <v>18</v>
      </c>
      <c r="N116" s="26">
        <v>0</v>
      </c>
      <c r="O116" s="7">
        <v>0</v>
      </c>
      <c r="P116" s="26">
        <v>0</v>
      </c>
      <c r="Q116" s="7">
        <v>0</v>
      </c>
      <c r="R116" s="7">
        <v>0</v>
      </c>
    </row>
    <row r="117" spans="1:18" ht="13.5" thickBot="1">
      <c r="A117" s="11" t="s">
        <v>28</v>
      </c>
      <c r="B117" s="9">
        <f t="shared" si="13"/>
        <v>16724000</v>
      </c>
      <c r="C117" s="9">
        <f t="shared" si="13"/>
        <v>0</v>
      </c>
      <c r="D117" s="9">
        <f t="shared" si="13"/>
        <v>0</v>
      </c>
      <c r="E117" s="9">
        <f t="shared" si="13"/>
        <v>16724000</v>
      </c>
      <c r="F117" s="28">
        <v>0</v>
      </c>
      <c r="G117" s="29" t="s">
        <v>18</v>
      </c>
      <c r="H117" s="26">
        <v>0</v>
      </c>
      <c r="I117" s="7">
        <f t="shared" ref="I117:J117" si="19">I95</f>
        <v>0</v>
      </c>
      <c r="J117" s="26">
        <f t="shared" si="19"/>
        <v>0</v>
      </c>
      <c r="K117" s="7">
        <v>0</v>
      </c>
      <c r="L117" s="7">
        <v>0</v>
      </c>
      <c r="M117" s="29" t="s">
        <v>18</v>
      </c>
      <c r="N117" s="26">
        <v>0</v>
      </c>
      <c r="O117" s="7">
        <v>0</v>
      </c>
      <c r="P117" s="26">
        <v>0</v>
      </c>
      <c r="Q117" s="7">
        <v>0</v>
      </c>
      <c r="R117" s="7">
        <v>0</v>
      </c>
    </row>
    <row r="118" spans="1:18" s="47" customFormat="1" ht="13.5" thickBot="1">
      <c r="A118" s="11" t="s">
        <v>29</v>
      </c>
      <c r="B118" s="9">
        <f t="shared" si="13"/>
        <v>16724000</v>
      </c>
      <c r="C118" s="9">
        <f t="shared" si="13"/>
        <v>0</v>
      </c>
      <c r="D118" s="9">
        <f t="shared" si="13"/>
        <v>0</v>
      </c>
      <c r="E118" s="9">
        <f t="shared" si="13"/>
        <v>16724000</v>
      </c>
      <c r="F118" s="28">
        <v>0</v>
      </c>
      <c r="G118" s="29" t="s">
        <v>18</v>
      </c>
      <c r="H118" s="26">
        <v>0</v>
      </c>
      <c r="I118" s="7">
        <f t="shared" ref="I118:J118" si="20">I96</f>
        <v>0</v>
      </c>
      <c r="J118" s="26">
        <f t="shared" si="20"/>
        <v>0</v>
      </c>
      <c r="K118" s="7">
        <v>0</v>
      </c>
      <c r="L118" s="7">
        <v>0</v>
      </c>
      <c r="M118" s="29" t="s">
        <v>18</v>
      </c>
      <c r="N118" s="26">
        <v>0</v>
      </c>
      <c r="O118" s="7">
        <v>0</v>
      </c>
      <c r="P118" s="26">
        <v>0</v>
      </c>
      <c r="Q118" s="7">
        <v>0</v>
      </c>
      <c r="R118" s="7">
        <v>0</v>
      </c>
    </row>
    <row r="119" spans="1:18" s="48" customFormat="1" ht="13.5" thickBot="1">
      <c r="A119" s="11" t="s">
        <v>30</v>
      </c>
      <c r="B119" s="9">
        <f t="shared" si="13"/>
        <v>16724000</v>
      </c>
      <c r="C119" s="9">
        <f t="shared" si="13"/>
        <v>0</v>
      </c>
      <c r="D119" s="9">
        <f t="shared" si="13"/>
        <v>0</v>
      </c>
      <c r="E119" s="9">
        <f t="shared" si="13"/>
        <v>16724000</v>
      </c>
      <c r="F119" s="28">
        <v>0</v>
      </c>
      <c r="G119" s="29"/>
      <c r="H119" s="26">
        <v>0</v>
      </c>
      <c r="I119" s="7">
        <f>I97</f>
        <v>0</v>
      </c>
      <c r="J119" s="26">
        <f>J97</f>
        <v>0</v>
      </c>
      <c r="K119" s="7">
        <v>0</v>
      </c>
      <c r="L119" s="7">
        <v>0</v>
      </c>
      <c r="M119" s="29" t="s">
        <v>18</v>
      </c>
      <c r="N119" s="26">
        <v>0</v>
      </c>
      <c r="O119" s="7">
        <v>0</v>
      </c>
      <c r="P119" s="26">
        <v>0</v>
      </c>
      <c r="Q119" s="7">
        <v>0</v>
      </c>
      <c r="R119" s="7">
        <v>0</v>
      </c>
    </row>
    <row r="120" spans="1:18" s="50" customFormat="1" ht="13.5" thickBot="1">
      <c r="A120" s="11" t="s">
        <v>31</v>
      </c>
      <c r="B120" s="9">
        <f t="shared" si="13"/>
        <v>16724000</v>
      </c>
      <c r="C120" s="9">
        <f>C9</f>
        <v>0</v>
      </c>
      <c r="D120" s="9">
        <f t="shared" si="13"/>
        <v>0</v>
      </c>
      <c r="E120" s="9">
        <f t="shared" si="13"/>
        <v>16724000</v>
      </c>
      <c r="F120" s="28">
        <v>0</v>
      </c>
      <c r="G120" s="29" t="s">
        <v>18</v>
      </c>
      <c r="H120" s="26">
        <v>0</v>
      </c>
      <c r="I120" s="7">
        <f>I98</f>
        <v>0</v>
      </c>
      <c r="J120" s="7">
        <f>J98</f>
        <v>0</v>
      </c>
      <c r="K120" s="7">
        <v>0</v>
      </c>
      <c r="L120" s="7">
        <v>0</v>
      </c>
      <c r="M120" s="29"/>
      <c r="N120" s="26">
        <v>0</v>
      </c>
      <c r="O120" s="7">
        <v>0</v>
      </c>
      <c r="P120" s="26">
        <v>0</v>
      </c>
      <c r="Q120" s="7">
        <v>0</v>
      </c>
      <c r="R120" s="7">
        <v>0</v>
      </c>
    </row>
    <row r="121" spans="1:18" ht="15" customHeight="1" thickBot="1">
      <c r="A121" s="38" t="s">
        <v>23</v>
      </c>
      <c r="B121" s="15" t="s">
        <v>16</v>
      </c>
      <c r="C121" s="14">
        <f>SUM(C109:C120)</f>
        <v>0</v>
      </c>
      <c r="D121" s="14">
        <f>SUM(D108:D120)</f>
        <v>2375000</v>
      </c>
      <c r="E121" s="82">
        <f>E99</f>
        <v>16724000</v>
      </c>
      <c r="F121" s="14">
        <f>SUM(F109:F109)</f>
        <v>0</v>
      </c>
      <c r="G121" s="57"/>
      <c r="H121" s="13" t="s">
        <v>16</v>
      </c>
      <c r="I121" s="14">
        <f>SUM(I108:I120)</f>
        <v>0</v>
      </c>
      <c r="J121" s="14">
        <f>SUM(J108:J120)</f>
        <v>0</v>
      </c>
      <c r="K121" s="14">
        <f>SUM(K109:K109)</f>
        <v>0</v>
      </c>
      <c r="L121" s="14">
        <f>SUM(L109:L109)</f>
        <v>0</v>
      </c>
      <c r="M121" s="14"/>
      <c r="N121" s="13" t="s">
        <v>16</v>
      </c>
      <c r="O121" s="14">
        <f>O112</f>
        <v>0</v>
      </c>
      <c r="P121" s="14">
        <f>P113</f>
        <v>0</v>
      </c>
      <c r="Q121" s="14">
        <f>Q113</f>
        <v>0</v>
      </c>
      <c r="R121" s="14">
        <f>SUM(R109:R109)</f>
        <v>0</v>
      </c>
    </row>
    <row r="122" spans="1:18" ht="409.6" hidden="1" customHeight="1" thickBot="1"/>
    <row r="123" spans="1:18" ht="409.6" hidden="1" customHeight="1">
      <c r="B123" s="127"/>
      <c r="C123" s="127"/>
      <c r="D123" s="127"/>
      <c r="E123" s="127"/>
    </row>
    <row r="124" spans="1:18" ht="409.6" hidden="1" customHeight="1"/>
    <row r="125" spans="1:18" ht="409.6" hidden="1" customHeight="1"/>
    <row r="126" spans="1:18" ht="409.6" hidden="1" customHeight="1"/>
    <row r="127" spans="1:18" ht="409.6" hidden="1" customHeight="1"/>
    <row r="128" spans="1:18" ht="409.6" hidden="1" customHeight="1"/>
    <row r="129" spans="2:7" ht="409.6" hidden="1" customHeight="1"/>
    <row r="130" spans="2:7" ht="409.6" hidden="1" customHeight="1"/>
    <row r="131" spans="2:7" ht="409.6" hidden="1" customHeight="1"/>
    <row r="132" spans="2:7" ht="409.6" hidden="1" customHeight="1"/>
    <row r="133" spans="2:7" ht="409.6" hidden="1" customHeight="1"/>
    <row r="134" spans="2:7" ht="409.6" hidden="1" customHeight="1"/>
    <row r="135" spans="2:7" ht="409.6" hidden="1" customHeight="1"/>
    <row r="136" spans="2:7" ht="409.6" hidden="1" customHeight="1"/>
    <row r="137" spans="2:7" ht="409.6" hidden="1" customHeight="1"/>
    <row r="138" spans="2:7" ht="409.6" hidden="1" customHeight="1"/>
    <row r="139" spans="2:7" ht="15" customHeight="1">
      <c r="G139" s="25"/>
    </row>
    <row r="140" spans="2:7" ht="409.6" hidden="1" customHeight="1">
      <c r="B140" s="127"/>
      <c r="C140" s="127"/>
      <c r="D140" s="127"/>
      <c r="E140" s="127"/>
      <c r="F140" s="127"/>
    </row>
    <row r="141" spans="2:7" ht="409.6" hidden="1" customHeight="1"/>
    <row r="142" spans="2:7" ht="409.6" hidden="1" customHeight="1"/>
    <row r="143" spans="2:7" ht="409.6" hidden="1" customHeight="1"/>
    <row r="144" spans="2:7" ht="409.6" hidden="1" customHeight="1"/>
    <row r="145" spans="1:15" ht="409.6" hidden="1" customHeight="1"/>
    <row r="146" spans="1:15" ht="409.6" hidden="1" customHeight="1"/>
    <row r="147" spans="1:15" ht="409.6" hidden="1" customHeight="1"/>
    <row r="148" spans="1:15" ht="409.6" hidden="1" customHeight="1"/>
    <row r="149" spans="1:15" ht="409.6" hidden="1" customHeight="1"/>
    <row r="150" spans="1:15" ht="409.6" hidden="1" customHeight="1"/>
    <row r="151" spans="1:15" ht="409.6" hidden="1" customHeight="1"/>
    <row r="152" spans="1:15" ht="409.6" hidden="1" customHeight="1"/>
    <row r="153" spans="1:15" ht="409.6" hidden="1" customHeight="1"/>
    <row r="154" spans="1:15" ht="409.6" hidden="1" customHeight="1"/>
    <row r="156" spans="1:15" ht="15" customHeight="1">
      <c r="A156" s="23" t="s">
        <v>39</v>
      </c>
      <c r="K156" s="23"/>
      <c r="O156" s="59" t="s">
        <v>38</v>
      </c>
    </row>
    <row r="157" spans="1:15" ht="15" customHeight="1"/>
    <row r="158" spans="1:15" ht="15" customHeight="1"/>
    <row r="159" spans="1:15" ht="15" customHeight="1"/>
    <row r="160" spans="1:15" ht="15" customHeight="1"/>
    <row r="161" spans="8:8" ht="15" customHeight="1">
      <c r="H161" s="58"/>
    </row>
    <row r="162" spans="8:8" ht="15" customHeight="1"/>
    <row r="163" spans="8:8" ht="15" customHeight="1"/>
    <row r="164" spans="8:8" ht="15" customHeight="1"/>
    <row r="165" spans="8:8" ht="15" customHeight="1"/>
    <row r="166" spans="8:8" ht="15" customHeight="1"/>
    <row r="167" spans="8:8" ht="15" customHeight="1"/>
    <row r="168" spans="8:8" ht="15" customHeight="1"/>
    <row r="169" spans="8:8" ht="15" customHeight="1"/>
    <row r="170" spans="8:8" ht="15" customHeight="1"/>
    <row r="171" spans="8:8" ht="15" customHeight="1"/>
    <row r="172" spans="8:8" ht="15" customHeight="1"/>
    <row r="173" spans="8:8" ht="15" customHeight="1"/>
    <row r="174" spans="8:8" ht="15" customHeight="1"/>
    <row r="175" spans="8:8" ht="15" customHeight="1"/>
    <row r="176" spans="8: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2.75" customHeight="1"/>
    <row r="211" ht="12.75" customHeight="1"/>
    <row r="212" ht="12.75" customHeight="1"/>
    <row r="213" ht="12.75" customHeight="1"/>
    <row r="214" ht="12.75" customHeight="1"/>
  </sheetData>
  <mergeCells count="16">
    <mergeCell ref="A1:R1"/>
    <mergeCell ref="A2:R2"/>
    <mergeCell ref="A3:A4"/>
    <mergeCell ref="B3:F3"/>
    <mergeCell ref="G3:L3"/>
    <mergeCell ref="M3:R3"/>
    <mergeCell ref="B107:E107"/>
    <mergeCell ref="B123:E123"/>
    <mergeCell ref="B140:F140"/>
    <mergeCell ref="B6:C6"/>
    <mergeCell ref="B71:C71"/>
    <mergeCell ref="B72:D72"/>
    <mergeCell ref="B85:E85"/>
    <mergeCell ref="B101:C101"/>
    <mergeCell ref="B11:C11"/>
    <mergeCell ref="A7:R7"/>
  </mergeCells>
  <pageMargins left="0.35433070866141736" right="0.35433070866141736" top="0.39370078740157483" bottom="0.39370078740157483" header="0.51181102362204722" footer="0.51181102362204722"/>
  <pageSetup paperSize="9" scale="65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2019г</vt:lpstr>
      <vt:lpstr>'2019г'!Заголовки_для_печати</vt:lpstr>
      <vt:lpstr>'2019г'!Область_печати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Пользователь</cp:lastModifiedBy>
  <cp:lastPrinted>2019-11-01T12:27:20Z</cp:lastPrinted>
  <dcterms:created xsi:type="dcterms:W3CDTF">2012-08-03T09:01:10Z</dcterms:created>
  <dcterms:modified xsi:type="dcterms:W3CDTF">2020-02-25T11:19:22Z</dcterms:modified>
</cp:coreProperties>
</file>